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R\Desktop\DRCN\"/>
    </mc:Choice>
  </mc:AlternateContent>
  <workbookProtection lockStructure="1"/>
  <bookViews>
    <workbookView xWindow="0" yWindow="0" windowWidth="19560" windowHeight="8235" tabRatio="939"/>
  </bookViews>
  <sheets>
    <sheet name="identificação" sheetId="1" r:id="rId1"/>
    <sheet name="Criterio" sheetId="2" r:id="rId2"/>
    <sheet name="INDICE" sheetId="3" r:id="rId3"/>
    <sheet name="Quadro 1" sheetId="4" r:id="rId4"/>
    <sheet name="Quadro 2" sheetId="5" r:id="rId5"/>
    <sheet name="Quadro 3" sheetId="6" r:id="rId6"/>
    <sheet name="Quadro 4" sheetId="7" r:id="rId7"/>
    <sheet name="Quadro 5" sheetId="8" r:id="rId8"/>
    <sheet name="Quadro 6" sheetId="9" r:id="rId9"/>
    <sheet name="Quadro 7" sheetId="10" r:id="rId10"/>
    <sheet name="Quadro 8" sheetId="11" r:id="rId11"/>
    <sheet name="Quadro 9" sheetId="12" r:id="rId12"/>
    <sheet name="Quadro 10" sheetId="13" r:id="rId13"/>
    <sheet name="Quadro 11" sheetId="14" r:id="rId14"/>
    <sheet name="Quadro 12" sheetId="15" r:id="rId15"/>
    <sheet name="Quadro 13" sheetId="16" r:id="rId16"/>
    <sheet name="Quadro 14" sheetId="17" r:id="rId17"/>
    <sheet name="Quadro 14.1" sheetId="18" r:id="rId18"/>
    <sheet name="Quadro 15" sheetId="19" r:id="rId19"/>
    <sheet name="Quadro 16" sheetId="20" r:id="rId20"/>
    <sheet name="Quadro 17" sheetId="21" r:id="rId21"/>
    <sheet name="Quadro 18" sheetId="22" r:id="rId22"/>
    <sheet name="Quadro 19" sheetId="23" r:id="rId23"/>
    <sheet name="Quadro 20" sheetId="24" r:id="rId24"/>
    <sheet name="Quadro 21" sheetId="25" r:id="rId25"/>
    <sheet name="Quadro 22" sheetId="26" r:id="rId26"/>
    <sheet name="Quadro 23" sheetId="27" r:id="rId27"/>
    <sheet name="Quadro 24" sheetId="28" r:id="rId28"/>
    <sheet name="Quadro 25" sheetId="29" r:id="rId29"/>
    <sheet name="Quadro 26" sheetId="30" r:id="rId30"/>
    <sheet name="Quadros 27-30" sheetId="31" r:id="rId31"/>
    <sheet name="Quadros 31_32" sheetId="32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  <definedName name="Z_6595ED6F_2BEF_47A5_A1F1_34D9597A6097_.wvu.FilterData" localSheetId="31" hidden="1">'Quadros 31_32'!$A$2:$B$2</definedName>
    <definedName name="Z_6595ED6F_2BEF_47A5_A1F1_34D9597A6097_.wvu.PrintArea" localSheetId="1" hidden="1">Criterio!$B$2:$J$57</definedName>
    <definedName name="Z_6595ED6F_2BEF_47A5_A1F1_34D9597A6097_.wvu.PrintArea" localSheetId="19" hidden="1">'Quadro 16'!$A$1:$D$69</definedName>
    <definedName name="Z_6595ED6F_2BEF_47A5_A1F1_34D9597A6097_.wvu.PrintArea" localSheetId="20" hidden="1">'Quadro 17'!$A$1:$D$47</definedName>
    <definedName name="Z_6595ED6F_2BEF_47A5_A1F1_34D9597A6097_.wvu.PrintArea" localSheetId="7" hidden="1">'Quadro 5'!$A$1:$J$62</definedName>
    <definedName name="Z_6595ED6F_2BEF_47A5_A1F1_34D9597A6097_.wvu.PrintArea" localSheetId="30" hidden="1">'Quadros 27-30'!$A$1:$H$130</definedName>
    <definedName name="Z_6595ED6F_2BEF_47A5_A1F1_34D9597A6097_.wvu.PrintTitles" localSheetId="31" hidden="1">'Quadros 31_32'!$2:$2</definedName>
    <definedName name="Z_6595ED6F_2BEF_47A5_A1F1_34D9597A6097_.wvu.Rows" localSheetId="25" hidden="1">'Quadro 22'!$13:$15</definedName>
  </definedNames>
  <calcPr calcId="162913"/>
  <customWorkbookViews>
    <customWorkbookView name="FR - Vista pessoal" guid="{6595ED6F-2BEF-47A5-A1F1-34D9597A6097}" mergeInterval="0" personalView="1" maximized="1" xWindow="-8" yWindow="-8" windowWidth="1320" windowHeight="784" tabRatio="939" activeSheetId="1"/>
  </customWorkbookViews>
</workbook>
</file>

<file path=xl/calcChain.xml><?xml version="1.0" encoding="utf-8"?>
<calcChain xmlns="http://schemas.openxmlformats.org/spreadsheetml/2006/main">
  <c r="C319" i="20" l="1"/>
  <c r="B319" i="20"/>
  <c r="C305" i="20"/>
  <c r="B305" i="20"/>
  <c r="C291" i="20"/>
  <c r="B291" i="20"/>
  <c r="C277" i="20"/>
  <c r="B277" i="20"/>
  <c r="C263" i="20"/>
  <c r="B263" i="20"/>
  <c r="C249" i="20"/>
  <c r="B249" i="20"/>
  <c r="C235" i="20"/>
  <c r="B235" i="20"/>
  <c r="C221" i="20"/>
  <c r="B221" i="20"/>
  <c r="C207" i="20"/>
  <c r="B207" i="20"/>
  <c r="C193" i="20"/>
  <c r="B193" i="20"/>
  <c r="D51" i="16" l="1"/>
  <c r="E51" i="16"/>
  <c r="C179" i="20" l="1"/>
  <c r="B179" i="20"/>
  <c r="C165" i="20"/>
  <c r="B165" i="20"/>
  <c r="C151" i="20"/>
  <c r="B151" i="20"/>
  <c r="C137" i="20"/>
  <c r="B137" i="20"/>
  <c r="C123" i="20"/>
  <c r="B123" i="20"/>
  <c r="C109" i="20"/>
  <c r="B109" i="20"/>
  <c r="C95" i="20"/>
  <c r="B95" i="20"/>
  <c r="C81" i="20"/>
  <c r="B81" i="20"/>
  <c r="U50" i="16" l="1"/>
  <c r="T50" i="16"/>
  <c r="U49" i="16"/>
  <c r="T49" i="16"/>
  <c r="U48" i="16"/>
  <c r="T48" i="16"/>
  <c r="U47" i="16"/>
  <c r="T47" i="16"/>
  <c r="U46" i="16"/>
  <c r="T46" i="16"/>
  <c r="U45" i="16"/>
  <c r="T45" i="16"/>
  <c r="U44" i="16"/>
  <c r="T44" i="16"/>
  <c r="U43" i="16"/>
  <c r="T43" i="16"/>
  <c r="U42" i="16"/>
  <c r="T42" i="16"/>
  <c r="U41" i="16"/>
  <c r="T41" i="16"/>
  <c r="U40" i="16"/>
  <c r="T40" i="16"/>
  <c r="U39" i="16"/>
  <c r="T39" i="16"/>
  <c r="U38" i="16"/>
  <c r="T38" i="16"/>
  <c r="U37" i="16"/>
  <c r="T37" i="16"/>
  <c r="U36" i="16"/>
  <c r="T36" i="16"/>
  <c r="U35" i="16"/>
  <c r="T35" i="16"/>
  <c r="U34" i="16"/>
  <c r="T34" i="16"/>
  <c r="U33" i="16"/>
  <c r="T33" i="16"/>
  <c r="U32" i="16"/>
  <c r="T32" i="16"/>
  <c r="U31" i="16"/>
  <c r="T31" i="16"/>
  <c r="U30" i="16"/>
  <c r="T30" i="16"/>
  <c r="U29" i="16"/>
  <c r="T29" i="16"/>
  <c r="U28" i="16"/>
  <c r="T28" i="16"/>
  <c r="U27" i="16"/>
  <c r="T27" i="16"/>
  <c r="U26" i="16"/>
  <c r="T26" i="16"/>
  <c r="U25" i="16"/>
  <c r="T25" i="16"/>
  <c r="U24" i="16"/>
  <c r="T24" i="16"/>
  <c r="U23" i="16"/>
  <c r="T23" i="16"/>
  <c r="U22" i="16"/>
  <c r="T22" i="16"/>
  <c r="U21" i="16"/>
  <c r="T21" i="16"/>
  <c r="U20" i="16"/>
  <c r="T20" i="16"/>
  <c r="U19" i="16"/>
  <c r="T19" i="16"/>
  <c r="U18" i="16"/>
  <c r="T18" i="16"/>
  <c r="U17" i="16"/>
  <c r="T17" i="16"/>
  <c r="U16" i="16"/>
  <c r="T16" i="16"/>
  <c r="U15" i="16"/>
  <c r="T15" i="16"/>
  <c r="U14" i="16"/>
  <c r="T14" i="16"/>
  <c r="U13" i="16"/>
  <c r="T13" i="16"/>
  <c r="U12" i="16"/>
  <c r="T12" i="16"/>
  <c r="U11" i="16"/>
  <c r="T11" i="16"/>
  <c r="U10" i="16"/>
  <c r="T10" i="16"/>
  <c r="U9" i="16"/>
  <c r="T9" i="16"/>
  <c r="U8" i="16"/>
  <c r="T8" i="16"/>
  <c r="U7" i="16"/>
  <c r="T7" i="16"/>
  <c r="A54" i="3"/>
  <c r="A53" i="3"/>
  <c r="A49" i="3"/>
  <c r="A48" i="3"/>
  <c r="A47" i="3"/>
  <c r="A46" i="3"/>
  <c r="A42" i="3"/>
  <c r="A41" i="3"/>
  <c r="A40" i="3"/>
  <c r="A39" i="3"/>
  <c r="A38" i="3"/>
  <c r="A37" i="3"/>
  <c r="A36" i="3"/>
  <c r="A35" i="3"/>
  <c r="A31" i="3"/>
  <c r="A30" i="3"/>
  <c r="A29" i="3"/>
  <c r="A28" i="3"/>
  <c r="A27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B34" i="22"/>
  <c r="B54" i="22"/>
  <c r="Z34" i="5" l="1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33" i="5"/>
  <c r="Z32" i="5"/>
  <c r="X47" i="4"/>
  <c r="Y47" i="4"/>
  <c r="Z47" i="4" s="1"/>
  <c r="X6" i="4"/>
  <c r="Y6" i="7" s="1"/>
  <c r="Y6" i="4"/>
  <c r="X7" i="4"/>
  <c r="Y7" i="4"/>
  <c r="X8" i="4"/>
  <c r="S8" i="15" s="1"/>
  <c r="Y8" i="4"/>
  <c r="X9" i="4"/>
  <c r="Y9" i="4"/>
  <c r="X10" i="4"/>
  <c r="Y10" i="7" s="1"/>
  <c r="Y10" i="4"/>
  <c r="X11" i="4"/>
  <c r="W14" i="16" s="1"/>
  <c r="Y11" i="4"/>
  <c r="X12" i="4"/>
  <c r="Y12" i="7" s="1"/>
  <c r="Y12" i="4"/>
  <c r="X13" i="4"/>
  <c r="Y13" i="4"/>
  <c r="X14" i="4"/>
  <c r="Z14" i="4" s="1"/>
  <c r="Y14" i="4"/>
  <c r="X15" i="4"/>
  <c r="Y15" i="4"/>
  <c r="X16" i="4"/>
  <c r="S16" i="15" s="1"/>
  <c r="Y16" i="4"/>
  <c r="X17" i="4"/>
  <c r="Y17" i="4"/>
  <c r="X18" i="4"/>
  <c r="W18" i="6" s="1"/>
  <c r="Y18" i="4"/>
  <c r="X19" i="4"/>
  <c r="Y19" i="4"/>
  <c r="X20" i="4"/>
  <c r="Y20" i="7" s="1"/>
  <c r="Y20" i="4"/>
  <c r="X21" i="4"/>
  <c r="Y21" i="4"/>
  <c r="X22" i="4"/>
  <c r="W22" i="6" s="1"/>
  <c r="Y22" i="4"/>
  <c r="X23" i="4"/>
  <c r="Y23" i="4"/>
  <c r="X24" i="4"/>
  <c r="Y24" i="7" s="1"/>
  <c r="Y24" i="4"/>
  <c r="X25" i="4"/>
  <c r="Y25" i="4"/>
  <c r="X26" i="4"/>
  <c r="W26" i="6" s="1"/>
  <c r="Y26" i="4"/>
  <c r="X27" i="4"/>
  <c r="Y27" i="4"/>
  <c r="X28" i="4"/>
  <c r="Y28" i="7" s="1"/>
  <c r="Y28" i="4"/>
  <c r="X29" i="4"/>
  <c r="Y29" i="4"/>
  <c r="X30" i="4"/>
  <c r="W30" i="6" s="1"/>
  <c r="Y30" i="4"/>
  <c r="X31" i="4"/>
  <c r="Y31" i="4"/>
  <c r="X32" i="4"/>
  <c r="Y32" i="7" s="1"/>
  <c r="Y32" i="4"/>
  <c r="X33" i="4"/>
  <c r="Y33" i="4"/>
  <c r="X34" i="4"/>
  <c r="W34" i="6" s="1"/>
  <c r="Y34" i="4"/>
  <c r="X35" i="4"/>
  <c r="Y35" i="4"/>
  <c r="X36" i="4"/>
  <c r="Y36" i="7" s="1"/>
  <c r="Y36" i="4"/>
  <c r="X37" i="4"/>
  <c r="Y37" i="4"/>
  <c r="X38" i="4"/>
  <c r="W38" i="6" s="1"/>
  <c r="Y38" i="4"/>
  <c r="T38" i="15" s="1"/>
  <c r="X39" i="4"/>
  <c r="Y39" i="4"/>
  <c r="X40" i="4"/>
  <c r="Y40" i="7" s="1"/>
  <c r="Y40" i="4"/>
  <c r="X41" i="4"/>
  <c r="Y41" i="4"/>
  <c r="X42" i="4"/>
  <c r="W42" i="6" s="1"/>
  <c r="Y42" i="4"/>
  <c r="Z42" i="7" s="1"/>
  <c r="X43" i="4"/>
  <c r="Y43" i="4"/>
  <c r="X44" i="4"/>
  <c r="S44" i="15" s="1"/>
  <c r="Y44" i="4"/>
  <c r="X45" i="4"/>
  <c r="Y45" i="4"/>
  <c r="X46" i="4"/>
  <c r="Y46" i="7" s="1"/>
  <c r="Y46" i="4"/>
  <c r="Y5" i="4"/>
  <c r="X5" i="4"/>
  <c r="Y4" i="4"/>
  <c r="X7" i="16" s="1"/>
  <c r="X4" i="4"/>
  <c r="Y53" i="7"/>
  <c r="Z53" i="7"/>
  <c r="Z52" i="7"/>
  <c r="Y52" i="7"/>
  <c r="AC53" i="5"/>
  <c r="AD53" i="5"/>
  <c r="AD52" i="5"/>
  <c r="AC52" i="5"/>
  <c r="V4" i="7"/>
  <c r="Z52" i="5"/>
  <c r="D51" i="4"/>
  <c r="AA52" i="7" s="1"/>
  <c r="B12" i="32"/>
  <c r="B127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E60" i="31"/>
  <c r="C60" i="31"/>
  <c r="B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E5" i="31"/>
  <c r="D5" i="31"/>
  <c r="C5" i="31"/>
  <c r="B5" i="31"/>
  <c r="F4" i="31"/>
  <c r="F3" i="31"/>
  <c r="D3" i="26"/>
  <c r="C3" i="26"/>
  <c r="C9" i="24"/>
  <c r="C3" i="24"/>
  <c r="I11" i="23"/>
  <c r="C11" i="23"/>
  <c r="I10" i="23"/>
  <c r="C10" i="23"/>
  <c r="I9" i="23"/>
  <c r="C9" i="23"/>
  <c r="I8" i="23"/>
  <c r="C8" i="23"/>
  <c r="I7" i="23"/>
  <c r="C7" i="23"/>
  <c r="I6" i="23"/>
  <c r="C6" i="23"/>
  <c r="I5" i="23"/>
  <c r="C5" i="23"/>
  <c r="I4" i="23"/>
  <c r="C4" i="23"/>
  <c r="B66" i="22"/>
  <c r="B8" i="22" s="1"/>
  <c r="B7" i="22"/>
  <c r="B5" i="22"/>
  <c r="C29" i="21"/>
  <c r="B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C67" i="20"/>
  <c r="B67" i="20"/>
  <c r="C53" i="20"/>
  <c r="B53" i="20"/>
  <c r="C39" i="20"/>
  <c r="B39" i="20"/>
  <c r="C25" i="20"/>
  <c r="B25" i="20"/>
  <c r="C11" i="20"/>
  <c r="B11" i="20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C47" i="19"/>
  <c r="AB47" i="19"/>
  <c r="AD47" i="19" s="1"/>
  <c r="AC46" i="19"/>
  <c r="AB46" i="19"/>
  <c r="AC45" i="19"/>
  <c r="AB45" i="19"/>
  <c r="AC44" i="19"/>
  <c r="AB44" i="19"/>
  <c r="AC43" i="19"/>
  <c r="AB43" i="19"/>
  <c r="AC42" i="19"/>
  <c r="AB42" i="19"/>
  <c r="AC41" i="19"/>
  <c r="AB41" i="19"/>
  <c r="AC40" i="19"/>
  <c r="AB40" i="19"/>
  <c r="AC39" i="19"/>
  <c r="AB39" i="19"/>
  <c r="AC38" i="19"/>
  <c r="AB38" i="19"/>
  <c r="AC37" i="19"/>
  <c r="AB37" i="19"/>
  <c r="AC36" i="19"/>
  <c r="AB36" i="19"/>
  <c r="AC35" i="19"/>
  <c r="AB35" i="19"/>
  <c r="AC34" i="19"/>
  <c r="AB34" i="19"/>
  <c r="AC33" i="19"/>
  <c r="AB33" i="19"/>
  <c r="AC32" i="19"/>
  <c r="AB32" i="19"/>
  <c r="AC31" i="19"/>
  <c r="AB31" i="19"/>
  <c r="AC30" i="19"/>
  <c r="AB30" i="19"/>
  <c r="AC29" i="19"/>
  <c r="AB29" i="19"/>
  <c r="AC28" i="19"/>
  <c r="AB28" i="19"/>
  <c r="AC27" i="19"/>
  <c r="AB27" i="19"/>
  <c r="AC26" i="19"/>
  <c r="AB26" i="19"/>
  <c r="AC25" i="19"/>
  <c r="AB25" i="19"/>
  <c r="AC24" i="19"/>
  <c r="AB24" i="19"/>
  <c r="AC23" i="19"/>
  <c r="AB23" i="19"/>
  <c r="AC22" i="19"/>
  <c r="AB22" i="19"/>
  <c r="AC21" i="19"/>
  <c r="AB21" i="19"/>
  <c r="AC20" i="19"/>
  <c r="AB20" i="19"/>
  <c r="AC19" i="19"/>
  <c r="AB19" i="19"/>
  <c r="AC18" i="19"/>
  <c r="AB18" i="19"/>
  <c r="AC17" i="19"/>
  <c r="AB17" i="19"/>
  <c r="AC16" i="19"/>
  <c r="AB16" i="19"/>
  <c r="AC15" i="19"/>
  <c r="AB15" i="19"/>
  <c r="AC14" i="19"/>
  <c r="AB14" i="19"/>
  <c r="AC13" i="19"/>
  <c r="AB13" i="19"/>
  <c r="AC12" i="19"/>
  <c r="AB12" i="19"/>
  <c r="AC11" i="19"/>
  <c r="AB11" i="19"/>
  <c r="AC10" i="19"/>
  <c r="AB10" i="19"/>
  <c r="AC9" i="19"/>
  <c r="AB9" i="19"/>
  <c r="AC8" i="19"/>
  <c r="AB8" i="19"/>
  <c r="AC7" i="19"/>
  <c r="AB7" i="19"/>
  <c r="AC6" i="19"/>
  <c r="AB6" i="19"/>
  <c r="AC5" i="19"/>
  <c r="AB5" i="19"/>
  <c r="AC4" i="19"/>
  <c r="AB4" i="19"/>
  <c r="E48" i="18"/>
  <c r="D48" i="18"/>
  <c r="C48" i="18"/>
  <c r="B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K48" i="17"/>
  <c r="J48" i="17"/>
  <c r="I48" i="17"/>
  <c r="H48" i="17"/>
  <c r="G48" i="17"/>
  <c r="F48" i="17"/>
  <c r="E48" i="17"/>
  <c r="D48" i="17"/>
  <c r="C48" i="17"/>
  <c r="B48" i="17"/>
  <c r="M47" i="17"/>
  <c r="L47" i="17"/>
  <c r="M46" i="17"/>
  <c r="L46" i="17"/>
  <c r="M45" i="17"/>
  <c r="L45" i="17"/>
  <c r="M44" i="17"/>
  <c r="L44" i="17"/>
  <c r="M43" i="17"/>
  <c r="L43" i="17"/>
  <c r="M42" i="17"/>
  <c r="L42" i="17"/>
  <c r="M41" i="17"/>
  <c r="L41" i="17"/>
  <c r="M40" i="17"/>
  <c r="L40" i="17"/>
  <c r="M39" i="17"/>
  <c r="L39" i="17"/>
  <c r="M38" i="17"/>
  <c r="L38" i="17"/>
  <c r="M37" i="17"/>
  <c r="L37" i="17"/>
  <c r="M36" i="17"/>
  <c r="L36" i="17"/>
  <c r="M35" i="17"/>
  <c r="L35" i="17"/>
  <c r="M34" i="17"/>
  <c r="L34" i="17"/>
  <c r="M33" i="17"/>
  <c r="L33" i="17"/>
  <c r="M32" i="17"/>
  <c r="L32" i="17"/>
  <c r="M31" i="17"/>
  <c r="L31" i="17"/>
  <c r="M30" i="17"/>
  <c r="L30" i="17"/>
  <c r="M29" i="17"/>
  <c r="L29" i="17"/>
  <c r="M28" i="17"/>
  <c r="L28" i="17"/>
  <c r="M27" i="17"/>
  <c r="L27" i="17"/>
  <c r="M26" i="17"/>
  <c r="L26" i="17"/>
  <c r="M25" i="17"/>
  <c r="L25" i="17"/>
  <c r="M24" i="17"/>
  <c r="L24" i="17"/>
  <c r="M23" i="17"/>
  <c r="L23" i="17"/>
  <c r="M22" i="17"/>
  <c r="L22" i="17"/>
  <c r="M21" i="17"/>
  <c r="L21" i="17"/>
  <c r="M20" i="17"/>
  <c r="L20" i="17"/>
  <c r="M19" i="17"/>
  <c r="L19" i="17"/>
  <c r="M18" i="17"/>
  <c r="L18" i="17"/>
  <c r="M17" i="17"/>
  <c r="L17" i="17"/>
  <c r="M16" i="17"/>
  <c r="L16" i="17"/>
  <c r="M15" i="17"/>
  <c r="L15" i="17"/>
  <c r="M14" i="17"/>
  <c r="L14" i="17"/>
  <c r="M13" i="17"/>
  <c r="L13" i="17"/>
  <c r="M12" i="17"/>
  <c r="L12" i="17"/>
  <c r="M11" i="17"/>
  <c r="L11" i="17"/>
  <c r="M10" i="17"/>
  <c r="L10" i="17"/>
  <c r="M9" i="17"/>
  <c r="L9" i="17"/>
  <c r="M8" i="17"/>
  <c r="L8" i="17"/>
  <c r="M7" i="17"/>
  <c r="L7" i="17"/>
  <c r="M6" i="17"/>
  <c r="L6" i="17"/>
  <c r="M5" i="17"/>
  <c r="L5" i="17"/>
  <c r="M4" i="17"/>
  <c r="L4" i="17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C51" i="16"/>
  <c r="B51" i="16"/>
  <c r="V50" i="16"/>
  <c r="V49" i="16"/>
  <c r="V48" i="16"/>
  <c r="V47" i="16"/>
  <c r="V44" i="16"/>
  <c r="V42" i="16"/>
  <c r="V40" i="16"/>
  <c r="V39" i="16"/>
  <c r="V38" i="16"/>
  <c r="V37" i="16"/>
  <c r="V29" i="16"/>
  <c r="V27" i="16"/>
  <c r="V25" i="16"/>
  <c r="V21" i="16"/>
  <c r="V13" i="16"/>
  <c r="V12" i="16"/>
  <c r="V10" i="16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39" i="15"/>
  <c r="P39" i="15"/>
  <c r="Q38" i="15"/>
  <c r="P38" i="15"/>
  <c r="Q37" i="15"/>
  <c r="P37" i="15"/>
  <c r="Q36" i="15"/>
  <c r="P36" i="15"/>
  <c r="Q35" i="15"/>
  <c r="P35" i="15"/>
  <c r="Q34" i="15"/>
  <c r="P34" i="15"/>
  <c r="Q33" i="15"/>
  <c r="P33" i="15"/>
  <c r="Q32" i="15"/>
  <c r="P32" i="15"/>
  <c r="Q31" i="15"/>
  <c r="P31" i="15"/>
  <c r="Q30" i="15"/>
  <c r="P30" i="15"/>
  <c r="Q29" i="15"/>
  <c r="P29" i="15"/>
  <c r="Q28" i="15"/>
  <c r="P28" i="15"/>
  <c r="Q27" i="15"/>
  <c r="P27" i="15"/>
  <c r="Q26" i="15"/>
  <c r="P26" i="15"/>
  <c r="Q25" i="15"/>
  <c r="P25" i="15"/>
  <c r="Q24" i="15"/>
  <c r="P24" i="15"/>
  <c r="Q23" i="15"/>
  <c r="P23" i="15"/>
  <c r="Q22" i="15"/>
  <c r="P22" i="15"/>
  <c r="Q21" i="15"/>
  <c r="P21" i="15"/>
  <c r="Q20" i="15"/>
  <c r="P20" i="15"/>
  <c r="Q19" i="15"/>
  <c r="P19" i="15"/>
  <c r="Q18" i="15"/>
  <c r="P18" i="15"/>
  <c r="Q17" i="15"/>
  <c r="P17" i="15"/>
  <c r="Q16" i="15"/>
  <c r="P16" i="15"/>
  <c r="Q15" i="15"/>
  <c r="P15" i="15"/>
  <c r="Q14" i="15"/>
  <c r="P14" i="15"/>
  <c r="Q13" i="15"/>
  <c r="P13" i="15"/>
  <c r="Q12" i="15"/>
  <c r="P12" i="15"/>
  <c r="Q11" i="15"/>
  <c r="P11" i="15"/>
  <c r="Q10" i="15"/>
  <c r="P10" i="15"/>
  <c r="Q9" i="15"/>
  <c r="P9" i="15"/>
  <c r="Q8" i="15"/>
  <c r="P8" i="15"/>
  <c r="Q7" i="15"/>
  <c r="P7" i="15"/>
  <c r="Q6" i="15"/>
  <c r="P6" i="15"/>
  <c r="Q5" i="15"/>
  <c r="P5" i="15"/>
  <c r="Q4" i="15"/>
  <c r="P4" i="15"/>
  <c r="K48" i="14"/>
  <c r="J48" i="14"/>
  <c r="I48" i="14"/>
  <c r="H48" i="14"/>
  <c r="G48" i="14"/>
  <c r="F48" i="14"/>
  <c r="E48" i="14"/>
  <c r="D48" i="14"/>
  <c r="C48" i="14"/>
  <c r="B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M5" i="14"/>
  <c r="L5" i="14"/>
  <c r="M4" i="14"/>
  <c r="L4" i="14"/>
  <c r="F48" i="13"/>
  <c r="E48" i="13"/>
  <c r="D48" i="13"/>
  <c r="C48" i="13"/>
  <c r="B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AD4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E46" i="12"/>
  <c r="AD46" i="12"/>
  <c r="AE45" i="12"/>
  <c r="AD45" i="12"/>
  <c r="AE44" i="12"/>
  <c r="AD44" i="12"/>
  <c r="AE43" i="12"/>
  <c r="AD43" i="12"/>
  <c r="AE42" i="12"/>
  <c r="AD42" i="12"/>
  <c r="AE41" i="12"/>
  <c r="AD41" i="12"/>
  <c r="AE40" i="12"/>
  <c r="AD40" i="12"/>
  <c r="AE39" i="12"/>
  <c r="AD39" i="12"/>
  <c r="AE38" i="12"/>
  <c r="AD38" i="12"/>
  <c r="AE37" i="12"/>
  <c r="AD37" i="12"/>
  <c r="AE36" i="12"/>
  <c r="AD36" i="12"/>
  <c r="AE35" i="12"/>
  <c r="AD35" i="12"/>
  <c r="AE34" i="12"/>
  <c r="AD34" i="12"/>
  <c r="AE33" i="12"/>
  <c r="AD33" i="12"/>
  <c r="AE32" i="12"/>
  <c r="AD32" i="12"/>
  <c r="AE31" i="12"/>
  <c r="AD31" i="12"/>
  <c r="AE30" i="12"/>
  <c r="AD30" i="12"/>
  <c r="AE29" i="12"/>
  <c r="AD29" i="12"/>
  <c r="AE28" i="12"/>
  <c r="AD28" i="12"/>
  <c r="AE27" i="12"/>
  <c r="AD27" i="12"/>
  <c r="AE26" i="12"/>
  <c r="AD26" i="12"/>
  <c r="AE25" i="12"/>
  <c r="AD25" i="12"/>
  <c r="AE24" i="12"/>
  <c r="AD24" i="12"/>
  <c r="AE23" i="12"/>
  <c r="AD23" i="12"/>
  <c r="AE22" i="12"/>
  <c r="AD22" i="12"/>
  <c r="AE21" i="12"/>
  <c r="AD21" i="12"/>
  <c r="AE20" i="12"/>
  <c r="AD20" i="12"/>
  <c r="AE19" i="12"/>
  <c r="AD19" i="12"/>
  <c r="AE18" i="12"/>
  <c r="AD18" i="12"/>
  <c r="AE17" i="12"/>
  <c r="AD17" i="12"/>
  <c r="AE16" i="12"/>
  <c r="AD16" i="12"/>
  <c r="AE15" i="12"/>
  <c r="AD15" i="12"/>
  <c r="AE14" i="12"/>
  <c r="AD14" i="12"/>
  <c r="AE13" i="12"/>
  <c r="AD13" i="12"/>
  <c r="AE12" i="12"/>
  <c r="AD12" i="12"/>
  <c r="AE11" i="12"/>
  <c r="AD11" i="12"/>
  <c r="AE10" i="12"/>
  <c r="AD10" i="12"/>
  <c r="AE9" i="12"/>
  <c r="AD9" i="12"/>
  <c r="AE8" i="12"/>
  <c r="AD8" i="12"/>
  <c r="AE7" i="12"/>
  <c r="AD7" i="12"/>
  <c r="AE6" i="12"/>
  <c r="AD6" i="12"/>
  <c r="AE5" i="12"/>
  <c r="AD5" i="12"/>
  <c r="AE4" i="12"/>
  <c r="X4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Y11" i="11"/>
  <c r="X11" i="11"/>
  <c r="Y10" i="11"/>
  <c r="X10" i="11"/>
  <c r="Y9" i="11"/>
  <c r="X9" i="11"/>
  <c r="Y8" i="11"/>
  <c r="X8" i="11"/>
  <c r="Y7" i="11"/>
  <c r="X7" i="11"/>
  <c r="Y6" i="11"/>
  <c r="X6" i="11"/>
  <c r="Y5" i="11"/>
  <c r="X5" i="11"/>
  <c r="Y4" i="11"/>
  <c r="C53" i="10"/>
  <c r="B53" i="10"/>
  <c r="D52" i="10"/>
  <c r="D51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Q47" i="10"/>
  <c r="P47" i="10"/>
  <c r="R47" i="10" s="1"/>
  <c r="Q46" i="10"/>
  <c r="P46" i="10"/>
  <c r="Q45" i="10"/>
  <c r="P45" i="10"/>
  <c r="Q44" i="10"/>
  <c r="P44" i="10"/>
  <c r="Q43" i="10"/>
  <c r="P43" i="10"/>
  <c r="R43" i="10" s="1"/>
  <c r="Q42" i="10"/>
  <c r="P42" i="10"/>
  <c r="Q41" i="10"/>
  <c r="P41" i="10"/>
  <c r="Q40" i="10"/>
  <c r="P40" i="10"/>
  <c r="Q39" i="10"/>
  <c r="P39" i="10"/>
  <c r="R39" i="10" s="1"/>
  <c r="Q38" i="10"/>
  <c r="P38" i="10"/>
  <c r="Q37" i="10"/>
  <c r="P37" i="10"/>
  <c r="Q36" i="10"/>
  <c r="P36" i="10"/>
  <c r="Q35" i="10"/>
  <c r="P35" i="10"/>
  <c r="Q34" i="10"/>
  <c r="P34" i="10"/>
  <c r="Q33" i="10"/>
  <c r="P33" i="10"/>
  <c r="Q32" i="10"/>
  <c r="P32" i="10"/>
  <c r="Q31" i="10"/>
  <c r="P31" i="10"/>
  <c r="R31" i="10" s="1"/>
  <c r="Q30" i="10"/>
  <c r="P30" i="10"/>
  <c r="Q29" i="10"/>
  <c r="P29" i="10"/>
  <c r="Q28" i="10"/>
  <c r="P28" i="10"/>
  <c r="Q27" i="10"/>
  <c r="P27" i="10"/>
  <c r="R27" i="10" s="1"/>
  <c r="Q26" i="10"/>
  <c r="P26" i="10"/>
  <c r="Q25" i="10"/>
  <c r="P25" i="10"/>
  <c r="Q24" i="10"/>
  <c r="P24" i="10"/>
  <c r="Q23" i="10"/>
  <c r="P23" i="10"/>
  <c r="R23" i="10" s="1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A53" i="9"/>
  <c r="Z53" i="9"/>
  <c r="AB53" i="9" s="1"/>
  <c r="AA52" i="9"/>
  <c r="AA54" i="9" s="1"/>
  <c r="Z52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A47" i="9"/>
  <c r="Z47" i="9"/>
  <c r="AA46" i="9"/>
  <c r="Z46" i="9"/>
  <c r="AA45" i="9"/>
  <c r="Z45" i="9"/>
  <c r="AA44" i="9"/>
  <c r="Z44" i="9"/>
  <c r="AA43" i="9"/>
  <c r="Z43" i="9"/>
  <c r="AA42" i="9"/>
  <c r="Z42" i="9"/>
  <c r="AA41" i="9"/>
  <c r="Z41" i="9"/>
  <c r="AA40" i="9"/>
  <c r="Z40" i="9"/>
  <c r="AA39" i="9"/>
  <c r="Z39" i="9"/>
  <c r="AA38" i="9"/>
  <c r="Z38" i="9"/>
  <c r="AA37" i="9"/>
  <c r="Z37" i="9"/>
  <c r="AA36" i="9"/>
  <c r="Z36" i="9"/>
  <c r="AA35" i="9"/>
  <c r="Z35" i="9"/>
  <c r="AA34" i="9"/>
  <c r="Z34" i="9"/>
  <c r="AA33" i="9"/>
  <c r="Z33" i="9"/>
  <c r="AA32" i="9"/>
  <c r="Z32" i="9"/>
  <c r="AA31" i="9"/>
  <c r="Z31" i="9"/>
  <c r="AA30" i="9"/>
  <c r="Z30" i="9"/>
  <c r="AA29" i="9"/>
  <c r="Z29" i="9"/>
  <c r="AA28" i="9"/>
  <c r="Z28" i="9"/>
  <c r="AA27" i="9"/>
  <c r="Z27" i="9"/>
  <c r="AA26" i="9"/>
  <c r="Z26" i="9"/>
  <c r="AA25" i="9"/>
  <c r="Z25" i="9"/>
  <c r="AA24" i="9"/>
  <c r="Z24" i="9"/>
  <c r="AA23" i="9"/>
  <c r="Z23" i="9"/>
  <c r="AA22" i="9"/>
  <c r="Z22" i="9"/>
  <c r="AA21" i="9"/>
  <c r="Z21" i="9"/>
  <c r="AA20" i="9"/>
  <c r="Z20" i="9"/>
  <c r="AA19" i="9"/>
  <c r="Z19" i="9"/>
  <c r="AA18" i="9"/>
  <c r="Z18" i="9"/>
  <c r="AA17" i="9"/>
  <c r="Z17" i="9"/>
  <c r="AA16" i="9"/>
  <c r="Z16" i="9"/>
  <c r="AA15" i="9"/>
  <c r="Z15" i="9"/>
  <c r="AA14" i="9"/>
  <c r="Z14" i="9"/>
  <c r="AA13" i="9"/>
  <c r="Z13" i="9"/>
  <c r="AA12" i="9"/>
  <c r="Z12" i="9"/>
  <c r="AA11" i="9"/>
  <c r="Z11" i="9"/>
  <c r="AA10" i="9"/>
  <c r="Z10" i="9"/>
  <c r="AA9" i="9"/>
  <c r="Z9" i="9"/>
  <c r="AB9" i="9" s="1"/>
  <c r="AA8" i="9"/>
  <c r="Z8" i="9"/>
  <c r="AA7" i="9"/>
  <c r="Z7" i="9"/>
  <c r="AA6" i="9"/>
  <c r="Z6" i="9"/>
  <c r="AA5" i="9"/>
  <c r="Z5" i="9"/>
  <c r="AA4" i="9"/>
  <c r="Z4" i="9"/>
  <c r="I52" i="8"/>
  <c r="I53" i="8"/>
  <c r="G54" i="8"/>
  <c r="F54" i="8"/>
  <c r="E54" i="8"/>
  <c r="D54" i="8"/>
  <c r="C54" i="8"/>
  <c r="B54" i="8"/>
  <c r="H53" i="8"/>
  <c r="H52" i="8"/>
  <c r="G48" i="8"/>
  <c r="F48" i="8"/>
  <c r="E48" i="8"/>
  <c r="D48" i="8"/>
  <c r="C48" i="8"/>
  <c r="B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J5" i="8" s="1"/>
  <c r="I4" i="8"/>
  <c r="I48" i="8" s="1"/>
  <c r="H4" i="8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W53" i="7"/>
  <c r="V53" i="7"/>
  <c r="W52" i="7"/>
  <c r="W54" i="7" s="1"/>
  <c r="V52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W47" i="7"/>
  <c r="V47" i="7"/>
  <c r="W46" i="7"/>
  <c r="V46" i="7"/>
  <c r="W45" i="7"/>
  <c r="V45" i="7"/>
  <c r="W44" i="7"/>
  <c r="V44" i="7"/>
  <c r="W43" i="7"/>
  <c r="V43" i="7"/>
  <c r="W42" i="7"/>
  <c r="V42" i="7"/>
  <c r="W41" i="7"/>
  <c r="V41" i="7"/>
  <c r="W40" i="7"/>
  <c r="V40" i="7"/>
  <c r="W39" i="7"/>
  <c r="V39" i="7"/>
  <c r="W38" i="7"/>
  <c r="V38" i="7"/>
  <c r="W37" i="7"/>
  <c r="V37" i="7"/>
  <c r="W36" i="7"/>
  <c r="V36" i="7"/>
  <c r="W35" i="7"/>
  <c r="V35" i="7"/>
  <c r="W34" i="7"/>
  <c r="V34" i="7"/>
  <c r="W33" i="7"/>
  <c r="V33" i="7"/>
  <c r="W32" i="7"/>
  <c r="V32" i="7"/>
  <c r="W31" i="7"/>
  <c r="V31" i="7"/>
  <c r="W30" i="7"/>
  <c r="V30" i="7"/>
  <c r="W29" i="7"/>
  <c r="V29" i="7"/>
  <c r="W28" i="7"/>
  <c r="V28" i="7"/>
  <c r="W27" i="7"/>
  <c r="V27" i="7"/>
  <c r="W26" i="7"/>
  <c r="V26" i="7"/>
  <c r="W25" i="7"/>
  <c r="V25" i="7"/>
  <c r="W24" i="7"/>
  <c r="V24" i="7"/>
  <c r="W23" i="7"/>
  <c r="V23" i="7"/>
  <c r="W22" i="7"/>
  <c r="V22" i="7"/>
  <c r="W21" i="7"/>
  <c r="V21" i="7"/>
  <c r="W20" i="7"/>
  <c r="V20" i="7"/>
  <c r="W19" i="7"/>
  <c r="V19" i="7"/>
  <c r="W18" i="7"/>
  <c r="V18" i="7"/>
  <c r="W17" i="7"/>
  <c r="V17" i="7"/>
  <c r="W16" i="7"/>
  <c r="V16" i="7"/>
  <c r="W15" i="7"/>
  <c r="V15" i="7"/>
  <c r="W14" i="7"/>
  <c r="V14" i="7"/>
  <c r="W13" i="7"/>
  <c r="V13" i="7"/>
  <c r="W12" i="7"/>
  <c r="V12" i="7"/>
  <c r="W11" i="7"/>
  <c r="V11" i="7"/>
  <c r="W10" i="7"/>
  <c r="V10" i="7"/>
  <c r="W9" i="7"/>
  <c r="V9" i="7"/>
  <c r="X9" i="7" s="1"/>
  <c r="W8" i="7"/>
  <c r="V8" i="7"/>
  <c r="W7" i="7"/>
  <c r="V7" i="7"/>
  <c r="W6" i="7"/>
  <c r="V6" i="7"/>
  <c r="W5" i="7"/>
  <c r="V5" i="7"/>
  <c r="W4" i="7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U47" i="6"/>
  <c r="T47" i="6"/>
  <c r="U46" i="6"/>
  <c r="T46" i="6"/>
  <c r="U45" i="6"/>
  <c r="T45" i="6"/>
  <c r="U44" i="6"/>
  <c r="T44" i="6"/>
  <c r="U43" i="6"/>
  <c r="T43" i="6"/>
  <c r="U42" i="6"/>
  <c r="T42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31" i="6"/>
  <c r="T31" i="6"/>
  <c r="U30" i="6"/>
  <c r="T30" i="6"/>
  <c r="U29" i="6"/>
  <c r="T29" i="6"/>
  <c r="U28" i="6"/>
  <c r="T28" i="6"/>
  <c r="U27" i="6"/>
  <c r="T27" i="6"/>
  <c r="U26" i="6"/>
  <c r="T26" i="6"/>
  <c r="U25" i="6"/>
  <c r="T25" i="6"/>
  <c r="U24" i="6"/>
  <c r="T24" i="6"/>
  <c r="U23" i="6"/>
  <c r="T23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8" i="6"/>
  <c r="T8" i="6"/>
  <c r="U7" i="6"/>
  <c r="T7" i="6"/>
  <c r="U6" i="6"/>
  <c r="T6" i="6"/>
  <c r="U5" i="6"/>
  <c r="T5" i="6"/>
  <c r="U4" i="6"/>
  <c r="T4" i="6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B53" i="5"/>
  <c r="AA53" i="5"/>
  <c r="Z53" i="5"/>
  <c r="AB52" i="5"/>
  <c r="AA52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7" i="5"/>
  <c r="AB47" i="5" s="1"/>
  <c r="AA46" i="5"/>
  <c r="AA45" i="5"/>
  <c r="AA44" i="5"/>
  <c r="AA43" i="5"/>
  <c r="AB43" i="5" s="1"/>
  <c r="AA42" i="5"/>
  <c r="AA41" i="5"/>
  <c r="AA40" i="5"/>
  <c r="AA39" i="5"/>
  <c r="AB39" i="5" s="1"/>
  <c r="AA38" i="5"/>
  <c r="AA37" i="5"/>
  <c r="AA36" i="5"/>
  <c r="AA35" i="5"/>
  <c r="AB35" i="5" s="1"/>
  <c r="AA34" i="5"/>
  <c r="AA33" i="5"/>
  <c r="AA32" i="5"/>
  <c r="AA31" i="5"/>
  <c r="Z31" i="5"/>
  <c r="AA30" i="5"/>
  <c r="Z30" i="5"/>
  <c r="AA29" i="5"/>
  <c r="Z29" i="5"/>
  <c r="AA28" i="5"/>
  <c r="Z28" i="5"/>
  <c r="AA27" i="5"/>
  <c r="Z27" i="5"/>
  <c r="AA26" i="5"/>
  <c r="Z26" i="5"/>
  <c r="AA25" i="5"/>
  <c r="Z25" i="5"/>
  <c r="AA24" i="5"/>
  <c r="Z24" i="5"/>
  <c r="AA23" i="5"/>
  <c r="Z23" i="5"/>
  <c r="AA22" i="5"/>
  <c r="Z22" i="5"/>
  <c r="AA21" i="5"/>
  <c r="Z21" i="5"/>
  <c r="AA20" i="5"/>
  <c r="Z20" i="5"/>
  <c r="AA19" i="5"/>
  <c r="Z19" i="5"/>
  <c r="AA18" i="5"/>
  <c r="Z18" i="5"/>
  <c r="AA17" i="5"/>
  <c r="Z17" i="5"/>
  <c r="AA16" i="5"/>
  <c r="Z16" i="5"/>
  <c r="AA15" i="5"/>
  <c r="Z15" i="5"/>
  <c r="AA14" i="5"/>
  <c r="Z14" i="5"/>
  <c r="AA13" i="5"/>
  <c r="Z13" i="5"/>
  <c r="AA12" i="5"/>
  <c r="Z12" i="5"/>
  <c r="AB12" i="5" s="1"/>
  <c r="AA11" i="5"/>
  <c r="Z11" i="5"/>
  <c r="AA10" i="5"/>
  <c r="Z10" i="5"/>
  <c r="AA9" i="5"/>
  <c r="Z9" i="5"/>
  <c r="AA8" i="5"/>
  <c r="Z8" i="5"/>
  <c r="AA7" i="5"/>
  <c r="Z7" i="5"/>
  <c r="AA6" i="5"/>
  <c r="Z6" i="5"/>
  <c r="AA5" i="5"/>
  <c r="Z5" i="5"/>
  <c r="AA4" i="5"/>
  <c r="Z4" i="5"/>
  <c r="B53" i="4"/>
  <c r="V55" i="7" s="1"/>
  <c r="C53" i="4"/>
  <c r="W55" i="7" s="1"/>
  <c r="D52" i="4"/>
  <c r="Z7" i="4"/>
  <c r="Y10" i="16" s="1"/>
  <c r="Z17" i="4"/>
  <c r="Y17" i="6" s="1"/>
  <c r="Z19" i="4"/>
  <c r="U19" i="15" s="1"/>
  <c r="Z29" i="4"/>
  <c r="U29" i="15" s="1"/>
  <c r="Z13" i="4"/>
  <c r="Y16" i="16" s="1"/>
  <c r="Z44" i="4"/>
  <c r="Y47" i="16" s="1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Z41" i="4"/>
  <c r="Y44" i="16" s="1"/>
  <c r="Z25" i="4"/>
  <c r="A2" i="3"/>
  <c r="B13" i="1"/>
  <c r="B14" i="1"/>
  <c r="AD48" i="12"/>
  <c r="R19" i="10"/>
  <c r="R35" i="10"/>
  <c r="Z28" i="11"/>
  <c r="AF23" i="12"/>
  <c r="AF27" i="12"/>
  <c r="AF39" i="12"/>
  <c r="AF43" i="12"/>
  <c r="N45" i="14"/>
  <c r="R5" i="15"/>
  <c r="R11" i="15"/>
  <c r="R13" i="15"/>
  <c r="R18" i="15"/>
  <c r="R35" i="15"/>
  <c r="V43" i="16"/>
  <c r="N14" i="17"/>
  <c r="H21" i="18"/>
  <c r="H25" i="18"/>
  <c r="H29" i="18"/>
  <c r="H33" i="18"/>
  <c r="H37" i="18"/>
  <c r="H41" i="18"/>
  <c r="H45" i="18"/>
  <c r="AD5" i="19"/>
  <c r="AD9" i="19"/>
  <c r="AD13" i="19"/>
  <c r="AD17" i="19"/>
  <c r="R4" i="15"/>
  <c r="N4" i="17"/>
  <c r="Y50" i="16"/>
  <c r="U47" i="15"/>
  <c r="AA47" i="7"/>
  <c r="Y47" i="6"/>
  <c r="AE47" i="5"/>
  <c r="Y29" i="6"/>
  <c r="AA17" i="7"/>
  <c r="X50" i="16"/>
  <c r="T47" i="15"/>
  <c r="Z47" i="7"/>
  <c r="X47" i="6"/>
  <c r="AD47" i="5"/>
  <c r="X48" i="16"/>
  <c r="T45" i="15"/>
  <c r="Z45" i="7"/>
  <c r="X45" i="6"/>
  <c r="AD45" i="5"/>
  <c r="X37" i="16"/>
  <c r="T22" i="15"/>
  <c r="X18" i="16"/>
  <c r="T15" i="15"/>
  <c r="Z15" i="7"/>
  <c r="X15" i="6"/>
  <c r="AD15" i="5"/>
  <c r="X11" i="6"/>
  <c r="X10" i="16"/>
  <c r="T7" i="15"/>
  <c r="Z7" i="7"/>
  <c r="X7" i="6"/>
  <c r="AD7" i="5"/>
  <c r="X8" i="16"/>
  <c r="T5" i="15"/>
  <c r="Z5" i="7"/>
  <c r="X5" i="6"/>
  <c r="AD5" i="5"/>
  <c r="W48" i="16"/>
  <c r="S45" i="15"/>
  <c r="Y45" i="7"/>
  <c r="W45" i="6"/>
  <c r="AC45" i="5"/>
  <c r="W44" i="16"/>
  <c r="S41" i="15"/>
  <c r="Y41" i="7"/>
  <c r="W41" i="6"/>
  <c r="AC41" i="5"/>
  <c r="W42" i="16"/>
  <c r="S39" i="15"/>
  <c r="Y39" i="7"/>
  <c r="W39" i="6"/>
  <c r="AC39" i="5"/>
  <c r="S38" i="15"/>
  <c r="Y38" i="7"/>
  <c r="W39" i="16"/>
  <c r="S36" i="15"/>
  <c r="AC36" i="5"/>
  <c r="W36" i="16"/>
  <c r="S33" i="15"/>
  <c r="Y33" i="7"/>
  <c r="W33" i="6"/>
  <c r="AC33" i="5"/>
  <c r="W34" i="16"/>
  <c r="S31" i="15"/>
  <c r="Y31" i="7"/>
  <c r="W31" i="6"/>
  <c r="AC31" i="5"/>
  <c r="S30" i="15"/>
  <c r="Y30" i="7"/>
  <c r="W31" i="16"/>
  <c r="S28" i="15"/>
  <c r="AC28" i="5"/>
  <c r="W28" i="16"/>
  <c r="S25" i="15"/>
  <c r="Y25" i="7"/>
  <c r="W25" i="6"/>
  <c r="AC25" i="5"/>
  <c r="W26" i="16"/>
  <c r="S23" i="15"/>
  <c r="Y23" i="7"/>
  <c r="W23" i="6"/>
  <c r="AC23" i="5"/>
  <c r="S22" i="15"/>
  <c r="Y22" i="7"/>
  <c r="W23" i="16"/>
  <c r="S20" i="15"/>
  <c r="AC20" i="5"/>
  <c r="W19" i="16"/>
  <c r="W16" i="6"/>
  <c r="AC16" i="5"/>
  <c r="W18" i="16"/>
  <c r="S15" i="15"/>
  <c r="Y15" i="7"/>
  <c r="W15" i="6"/>
  <c r="AC15" i="5"/>
  <c r="W16" i="16"/>
  <c r="S13" i="15"/>
  <c r="Y13" i="7"/>
  <c r="W13" i="6"/>
  <c r="AC13" i="5"/>
  <c r="W11" i="16"/>
  <c r="W8" i="6"/>
  <c r="AC8" i="5"/>
  <c r="W10" i="16"/>
  <c r="S7" i="15"/>
  <c r="Y7" i="7"/>
  <c r="W7" i="6"/>
  <c r="AC7" i="5"/>
  <c r="W8" i="16"/>
  <c r="Y5" i="7"/>
  <c r="AC5" i="5"/>
  <c r="AA53" i="7"/>
  <c r="AE53" i="5"/>
  <c r="Y41" i="6"/>
  <c r="Y44" i="6"/>
  <c r="X46" i="16"/>
  <c r="T43" i="15"/>
  <c r="Z43" i="7"/>
  <c r="X43" i="6"/>
  <c r="AD43" i="5"/>
  <c r="X44" i="16"/>
  <c r="T41" i="15"/>
  <c r="Z41" i="7"/>
  <c r="X41" i="6"/>
  <c r="AD41" i="5"/>
  <c r="X40" i="6"/>
  <c r="X42" i="16"/>
  <c r="T39" i="15"/>
  <c r="Z39" i="7"/>
  <c r="X39" i="6"/>
  <c r="AD39" i="5"/>
  <c r="X40" i="16"/>
  <c r="T37" i="15"/>
  <c r="Z37" i="7"/>
  <c r="X37" i="6"/>
  <c r="AD37" i="5"/>
  <c r="Z36" i="7"/>
  <c r="X38" i="16"/>
  <c r="T35" i="15"/>
  <c r="Z35" i="7"/>
  <c r="X35" i="6"/>
  <c r="AD35" i="5"/>
  <c r="X36" i="16"/>
  <c r="T33" i="15"/>
  <c r="Z33" i="7"/>
  <c r="X33" i="6"/>
  <c r="AD33" i="5"/>
  <c r="T32" i="15"/>
  <c r="X34" i="16"/>
  <c r="T31" i="15"/>
  <c r="Z31" i="7"/>
  <c r="X31" i="6"/>
  <c r="AD31" i="5"/>
  <c r="X32" i="16"/>
  <c r="T29" i="15"/>
  <c r="Z29" i="7"/>
  <c r="X29" i="6"/>
  <c r="AD29" i="5"/>
  <c r="X31" i="16"/>
  <c r="X30" i="16"/>
  <c r="T27" i="15"/>
  <c r="Z27" i="7"/>
  <c r="X27" i="6"/>
  <c r="AD27" i="5"/>
  <c r="X28" i="16"/>
  <c r="T25" i="15"/>
  <c r="Z25" i="7"/>
  <c r="X25" i="6"/>
  <c r="AD25" i="5"/>
  <c r="X26" i="16"/>
  <c r="T23" i="15"/>
  <c r="Z23" i="7"/>
  <c r="X23" i="6"/>
  <c r="AD23" i="5"/>
  <c r="X24" i="16"/>
  <c r="T21" i="15"/>
  <c r="Z21" i="7"/>
  <c r="X21" i="6"/>
  <c r="AD21" i="5"/>
  <c r="X22" i="16"/>
  <c r="T19" i="15"/>
  <c r="Z19" i="7"/>
  <c r="X19" i="6"/>
  <c r="AD19" i="5"/>
  <c r="X20" i="16"/>
  <c r="T17" i="15"/>
  <c r="Z17" i="7"/>
  <c r="X17" i="6"/>
  <c r="AD17" i="5"/>
  <c r="X17" i="16"/>
  <c r="X16" i="16"/>
  <c r="T13" i="15"/>
  <c r="Z13" i="7"/>
  <c r="X13" i="6"/>
  <c r="AD13" i="5"/>
  <c r="X15" i="16"/>
  <c r="X10" i="6"/>
  <c r="X12" i="16"/>
  <c r="T9" i="15"/>
  <c r="Z9" i="7"/>
  <c r="X9" i="6"/>
  <c r="AD9" i="5"/>
  <c r="X9" i="16"/>
  <c r="Z4" i="7"/>
  <c r="X4" i="6"/>
  <c r="W50" i="16"/>
  <c r="S47" i="15"/>
  <c r="Y47" i="7"/>
  <c r="W47" i="6"/>
  <c r="AC47" i="5"/>
  <c r="W49" i="16"/>
  <c r="S46" i="15"/>
  <c r="AC46" i="5"/>
  <c r="W47" i="16"/>
  <c r="W44" i="6"/>
  <c r="AC44" i="5"/>
  <c r="W46" i="16"/>
  <c r="S43" i="15"/>
  <c r="Y43" i="7"/>
  <c r="W43" i="6"/>
  <c r="AC43" i="5"/>
  <c r="S42" i="15"/>
  <c r="Y42" i="7"/>
  <c r="W43" i="16"/>
  <c r="S40" i="15"/>
  <c r="AC40" i="5"/>
  <c r="W40" i="16"/>
  <c r="S37" i="15"/>
  <c r="Y37" i="7"/>
  <c r="W37" i="6"/>
  <c r="AC37" i="5"/>
  <c r="W38" i="16"/>
  <c r="S35" i="15"/>
  <c r="Y35" i="7"/>
  <c r="W35" i="6"/>
  <c r="AC35" i="5"/>
  <c r="S34" i="15"/>
  <c r="Y34" i="7"/>
  <c r="W35" i="16"/>
  <c r="S32" i="15"/>
  <c r="AC32" i="5"/>
  <c r="W32" i="16"/>
  <c r="S29" i="15"/>
  <c r="Y29" i="7"/>
  <c r="W29" i="6"/>
  <c r="AC29" i="5"/>
  <c r="W30" i="16"/>
  <c r="S27" i="15"/>
  <c r="Y27" i="7"/>
  <c r="W27" i="6"/>
  <c r="AC27" i="5"/>
  <c r="S26" i="15"/>
  <c r="Y26" i="7"/>
  <c r="W27" i="16"/>
  <c r="S24" i="15"/>
  <c r="AC24" i="5"/>
  <c r="W24" i="16"/>
  <c r="S21" i="15"/>
  <c r="Y21" i="7"/>
  <c r="W21" i="6"/>
  <c r="AC21" i="5"/>
  <c r="W22" i="16"/>
  <c r="S19" i="15"/>
  <c r="Y19" i="7"/>
  <c r="W19" i="6"/>
  <c r="AC19" i="5"/>
  <c r="S18" i="15"/>
  <c r="Y18" i="7"/>
  <c r="W20" i="16"/>
  <c r="S17" i="15"/>
  <c r="Y17" i="7"/>
  <c r="W17" i="6"/>
  <c r="AC17" i="5"/>
  <c r="S14" i="15"/>
  <c r="Y14" i="7"/>
  <c r="W15" i="16"/>
  <c r="S12" i="15"/>
  <c r="AC12" i="5"/>
  <c r="S11" i="15"/>
  <c r="W11" i="6"/>
  <c r="W12" i="16"/>
  <c r="S9" i="15"/>
  <c r="Y9" i="7"/>
  <c r="W9" i="6"/>
  <c r="AC9" i="5"/>
  <c r="U7" i="15"/>
  <c r="W9" i="16"/>
  <c r="S6" i="15"/>
  <c r="AC6" i="5"/>
  <c r="Y4" i="7"/>
  <c r="AE52" i="5"/>
  <c r="X6" i="7"/>
  <c r="X23" i="7"/>
  <c r="X37" i="7"/>
  <c r="X40" i="7"/>
  <c r="V18" i="16"/>
  <c r="V35" i="16"/>
  <c r="V8" i="16"/>
  <c r="V16" i="16"/>
  <c r="V23" i="16"/>
  <c r="V31" i="16"/>
  <c r="V41" i="16"/>
  <c r="R21" i="15"/>
  <c r="R45" i="15"/>
  <c r="R46" i="15"/>
  <c r="X5" i="7"/>
  <c r="X13" i="7"/>
  <c r="X36" i="7"/>
  <c r="V23" i="6"/>
  <c r="AB24" i="5"/>
  <c r="Y19" i="6"/>
  <c r="T51" i="16"/>
  <c r="V11" i="16"/>
  <c r="V19" i="16"/>
  <c r="V26" i="16"/>
  <c r="V34" i="16"/>
  <c r="V45" i="16"/>
  <c r="Q48" i="15" l="1"/>
  <c r="Z5" i="4"/>
  <c r="Z45" i="4"/>
  <c r="Z43" i="4"/>
  <c r="Z39" i="4"/>
  <c r="Z37" i="4"/>
  <c r="Z33" i="4"/>
  <c r="Z31" i="4"/>
  <c r="Z27" i="4"/>
  <c r="Z23" i="4"/>
  <c r="Z21" i="4"/>
  <c r="Z15" i="4"/>
  <c r="Z11" i="4"/>
  <c r="Z9" i="4"/>
  <c r="V19" i="6"/>
  <c r="V21" i="6"/>
  <c r="Z36" i="11"/>
  <c r="Z44" i="11"/>
  <c r="AF31" i="12"/>
  <c r="AF35" i="12"/>
  <c r="AF47" i="12"/>
  <c r="N4" i="14"/>
  <c r="P48" i="15"/>
  <c r="R7" i="15"/>
  <c r="R9" i="15"/>
  <c r="R15" i="15"/>
  <c r="R17" i="15"/>
  <c r="R19" i="15"/>
  <c r="R25" i="15"/>
  <c r="R33" i="15"/>
  <c r="R37" i="15"/>
  <c r="R39" i="15"/>
  <c r="R41" i="15"/>
  <c r="R43" i="15"/>
  <c r="N29" i="17"/>
  <c r="N10" i="17"/>
  <c r="N10" i="14"/>
  <c r="X48" i="11"/>
  <c r="X11" i="7"/>
  <c r="T11" i="15"/>
  <c r="S10" i="15"/>
  <c r="Y14" i="16"/>
  <c r="U11" i="15"/>
  <c r="AD11" i="5"/>
  <c r="Z11" i="7"/>
  <c r="X14" i="16"/>
  <c r="AE11" i="5"/>
  <c r="AC11" i="5"/>
  <c r="Y11" i="7"/>
  <c r="Y11" i="6"/>
  <c r="AC10" i="5"/>
  <c r="W13" i="16"/>
  <c r="W5" i="6"/>
  <c r="S5" i="15"/>
  <c r="Y5" i="6"/>
  <c r="U17" i="15"/>
  <c r="W6" i="6"/>
  <c r="W12" i="6"/>
  <c r="W17" i="16"/>
  <c r="AC18" i="5"/>
  <c r="W29" i="16"/>
  <c r="W40" i="6"/>
  <c r="W45" i="16"/>
  <c r="W46" i="6"/>
  <c r="U41" i="15"/>
  <c r="W10" i="6"/>
  <c r="AC22" i="5"/>
  <c r="W33" i="16"/>
  <c r="W36" i="6"/>
  <c r="W41" i="16"/>
  <c r="AE17" i="5"/>
  <c r="AB44" i="5"/>
  <c r="Z32" i="11"/>
  <c r="Z40" i="11"/>
  <c r="AF19" i="12"/>
  <c r="AC14" i="5"/>
  <c r="W21" i="16"/>
  <c r="W24" i="6"/>
  <c r="AC26" i="5"/>
  <c r="W32" i="6"/>
  <c r="AC34" i="5"/>
  <c r="W37" i="16"/>
  <c r="AC42" i="5"/>
  <c r="Y44" i="7"/>
  <c r="T4" i="15"/>
  <c r="Y8" i="7"/>
  <c r="Y16" i="7"/>
  <c r="W20" i="6"/>
  <c r="W25" i="16"/>
  <c r="W28" i="6"/>
  <c r="AC30" i="5"/>
  <c r="AC38" i="5"/>
  <c r="Y20" i="16"/>
  <c r="AB36" i="5"/>
  <c r="AB40" i="5"/>
  <c r="Y13" i="6"/>
  <c r="AA11" i="7"/>
  <c r="Z55" i="5"/>
  <c r="W14" i="6"/>
  <c r="AD4" i="5"/>
  <c r="Y32" i="16"/>
  <c r="AB33" i="5"/>
  <c r="Z35" i="4"/>
  <c r="Z48" i="5"/>
  <c r="AB9" i="5"/>
  <c r="AB13" i="5"/>
  <c r="AB17" i="5"/>
  <c r="AB19" i="5"/>
  <c r="AB27" i="5"/>
  <c r="AB38" i="5"/>
  <c r="AB42" i="5"/>
  <c r="V16" i="6"/>
  <c r="V26" i="6"/>
  <c r="V48" i="7"/>
  <c r="X18" i="7"/>
  <c r="X20" i="7"/>
  <c r="X26" i="7"/>
  <c r="X28" i="7"/>
  <c r="X34" i="7"/>
  <c r="X42" i="7"/>
  <c r="X44" i="7"/>
  <c r="J4" i="8"/>
  <c r="J44" i="8"/>
  <c r="AB4" i="9"/>
  <c r="AB20" i="9"/>
  <c r="AB28" i="9"/>
  <c r="AB32" i="9"/>
  <c r="AB36" i="9"/>
  <c r="AB40" i="9"/>
  <c r="AB44" i="9"/>
  <c r="R8" i="10"/>
  <c r="R12" i="10"/>
  <c r="R16" i="10"/>
  <c r="D53" i="10"/>
  <c r="Z5" i="11"/>
  <c r="Z9" i="11"/>
  <c r="Z13" i="11"/>
  <c r="Z17" i="11"/>
  <c r="AF8" i="12"/>
  <c r="AF12" i="12"/>
  <c r="AF16" i="12"/>
  <c r="N21" i="14"/>
  <c r="N25" i="14"/>
  <c r="N29" i="14"/>
  <c r="N33" i="14"/>
  <c r="N37" i="14"/>
  <c r="N41" i="14"/>
  <c r="R6" i="15"/>
  <c r="R8" i="15"/>
  <c r="R10" i="15"/>
  <c r="R12" i="15"/>
  <c r="R14" i="15"/>
  <c r="R20" i="15"/>
  <c r="R22" i="15"/>
  <c r="R24" i="15"/>
  <c r="R26" i="15"/>
  <c r="R28" i="15"/>
  <c r="R30" i="15"/>
  <c r="R32" i="15"/>
  <c r="R34" i="15"/>
  <c r="R36" i="15"/>
  <c r="R38" i="15"/>
  <c r="R40" i="15"/>
  <c r="R44" i="15"/>
  <c r="N9" i="17"/>
  <c r="N21" i="17"/>
  <c r="N25" i="17"/>
  <c r="N33" i="17"/>
  <c r="N37" i="17"/>
  <c r="N41" i="17"/>
  <c r="N45" i="17"/>
  <c r="H6" i="18"/>
  <c r="H10" i="18"/>
  <c r="H14" i="18"/>
  <c r="AB48" i="19"/>
  <c r="AD20" i="19"/>
  <c r="AD24" i="19"/>
  <c r="AD28" i="19"/>
  <c r="AD32" i="19"/>
  <c r="AD36" i="19"/>
  <c r="AD40" i="19"/>
  <c r="AD44" i="19"/>
  <c r="D29" i="21"/>
  <c r="Z26" i="4"/>
  <c r="Y29" i="16" s="1"/>
  <c r="AE26" i="5"/>
  <c r="X52" i="7"/>
  <c r="V54" i="7"/>
  <c r="X54" i="7" s="1"/>
  <c r="F48" i="18"/>
  <c r="H4" i="18"/>
  <c r="S4" i="15"/>
  <c r="X48" i="4"/>
  <c r="V49" i="7" s="1"/>
  <c r="W4" i="6"/>
  <c r="Z46" i="7"/>
  <c r="Z46" i="4"/>
  <c r="Y46" i="6" s="1"/>
  <c r="X49" i="16"/>
  <c r="AD46" i="5"/>
  <c r="Z40" i="4"/>
  <c r="Z40" i="7"/>
  <c r="X43" i="16"/>
  <c r="AD40" i="5"/>
  <c r="X36" i="6"/>
  <c r="Z36" i="4"/>
  <c r="T36" i="15"/>
  <c r="X35" i="16"/>
  <c r="AD32" i="5"/>
  <c r="Z32" i="4"/>
  <c r="Y32" i="6" s="1"/>
  <c r="Z32" i="7"/>
  <c r="T28" i="15"/>
  <c r="Z28" i="4"/>
  <c r="X28" i="6"/>
  <c r="Z24" i="4"/>
  <c r="Z24" i="7"/>
  <c r="X27" i="16"/>
  <c r="AD24" i="5"/>
  <c r="Z20" i="4"/>
  <c r="X20" i="6"/>
  <c r="T20" i="15"/>
  <c r="Z16" i="4"/>
  <c r="AA16" i="7" s="1"/>
  <c r="X19" i="16"/>
  <c r="AD16" i="5"/>
  <c r="Z16" i="7"/>
  <c r="Z12" i="4"/>
  <c r="T12" i="15"/>
  <c r="X12" i="6"/>
  <c r="Z10" i="4"/>
  <c r="X13" i="16"/>
  <c r="AD10" i="5"/>
  <c r="Z10" i="7"/>
  <c r="Z8" i="4"/>
  <c r="Z8" i="7"/>
  <c r="X11" i="16"/>
  <c r="AD8" i="5"/>
  <c r="Z6" i="4"/>
  <c r="T6" i="15"/>
  <c r="Y48" i="4"/>
  <c r="W49" i="7" s="1"/>
  <c r="X6" i="6"/>
  <c r="W7" i="16"/>
  <c r="X8" i="6"/>
  <c r="T10" i="15"/>
  <c r="X16" i="6"/>
  <c r="AD20" i="5"/>
  <c r="X39" i="16"/>
  <c r="T40" i="15"/>
  <c r="X46" i="6"/>
  <c r="Z26" i="7"/>
  <c r="U14" i="15"/>
  <c r="Y14" i="6"/>
  <c r="X47" i="16"/>
  <c r="AD44" i="5"/>
  <c r="T44" i="15"/>
  <c r="Z44" i="7"/>
  <c r="Z38" i="7"/>
  <c r="X38" i="6"/>
  <c r="X41" i="16"/>
  <c r="AD38" i="5"/>
  <c r="Z34" i="4"/>
  <c r="T34" i="15"/>
  <c r="Z34" i="7"/>
  <c r="X34" i="6"/>
  <c r="Z30" i="4"/>
  <c r="X33" i="16"/>
  <c r="AD30" i="5"/>
  <c r="T30" i="15"/>
  <c r="Z30" i="7"/>
  <c r="X26" i="6"/>
  <c r="AD26" i="5"/>
  <c r="X29" i="16"/>
  <c r="T26" i="15"/>
  <c r="Z22" i="7"/>
  <c r="X22" i="6"/>
  <c r="Z22" i="4"/>
  <c r="X25" i="16"/>
  <c r="AD22" i="5"/>
  <c r="Z18" i="4"/>
  <c r="AE18" i="5" s="1"/>
  <c r="T18" i="15"/>
  <c r="Z18" i="7"/>
  <c r="X18" i="6"/>
  <c r="X14" i="6"/>
  <c r="T14" i="15"/>
  <c r="AD6" i="5"/>
  <c r="T8" i="15"/>
  <c r="AD12" i="5"/>
  <c r="AD14" i="5"/>
  <c r="T16" i="15"/>
  <c r="Z20" i="7"/>
  <c r="X24" i="6"/>
  <c r="AD28" i="5"/>
  <c r="T46" i="15"/>
  <c r="AD18" i="5"/>
  <c r="X30" i="6"/>
  <c r="Z38" i="4"/>
  <c r="AA38" i="7" s="1"/>
  <c r="Y28" i="16"/>
  <c r="Y25" i="6"/>
  <c r="AB34" i="5"/>
  <c r="AA48" i="5"/>
  <c r="AB48" i="5" s="1"/>
  <c r="R4" i="10"/>
  <c r="P48" i="10"/>
  <c r="Z42" i="4"/>
  <c r="AA42" i="7" s="1"/>
  <c r="X42" i="6"/>
  <c r="X45" i="16"/>
  <c r="AD42" i="5"/>
  <c r="T42" i="15"/>
  <c r="Z4" i="4"/>
  <c r="AA4" i="7" s="1"/>
  <c r="AC4" i="5"/>
  <c r="Z6" i="7"/>
  <c r="Z12" i="7"/>
  <c r="Z14" i="7"/>
  <c r="X23" i="16"/>
  <c r="T24" i="15"/>
  <c r="Z28" i="7"/>
  <c r="X32" i="6"/>
  <c r="AD36" i="5"/>
  <c r="AA55" i="5"/>
  <c r="X21" i="16"/>
  <c r="AD34" i="5"/>
  <c r="X44" i="6"/>
  <c r="Y48" i="11"/>
  <c r="Z20" i="11"/>
  <c r="Z24" i="11"/>
  <c r="Y7" i="6"/>
  <c r="AE19" i="5"/>
  <c r="AB37" i="5"/>
  <c r="AB41" i="5"/>
  <c r="AB45" i="5"/>
  <c r="Z54" i="9"/>
  <c r="AB52" i="9"/>
  <c r="AE48" i="12"/>
  <c r="AF48" i="12" s="1"/>
  <c r="AF4" i="12"/>
  <c r="AE13" i="5"/>
  <c r="Y26" i="6"/>
  <c r="AA28" i="7"/>
  <c r="AE7" i="5"/>
  <c r="AA7" i="7"/>
  <c r="U44" i="15"/>
  <c r="U25" i="15"/>
  <c r="AA14" i="7"/>
  <c r="Y22" i="16"/>
  <c r="W48" i="7"/>
  <c r="X4" i="7"/>
  <c r="N27" i="14"/>
  <c r="L48" i="14"/>
  <c r="D53" i="4"/>
  <c r="AB55" i="5" s="1"/>
  <c r="AB21" i="5"/>
  <c r="AB29" i="5"/>
  <c r="AB32" i="5"/>
  <c r="Z54" i="5"/>
  <c r="X29" i="7"/>
  <c r="X41" i="7"/>
  <c r="X45" i="7"/>
  <c r="X47" i="7"/>
  <c r="X53" i="7"/>
  <c r="Z14" i="11"/>
  <c r="Z23" i="11"/>
  <c r="Z29" i="11"/>
  <c r="Z31" i="11"/>
  <c r="Z34" i="11"/>
  <c r="Z39" i="11"/>
  <c r="AF22" i="12"/>
  <c r="AF33" i="12"/>
  <c r="AF38" i="12"/>
  <c r="AF41" i="12"/>
  <c r="AF42" i="12"/>
  <c r="AF44" i="12"/>
  <c r="AF46" i="12"/>
  <c r="N5" i="14"/>
  <c r="N16" i="14"/>
  <c r="N20" i="14"/>
  <c r="N23" i="14"/>
  <c r="N24" i="14"/>
  <c r="N26" i="14"/>
  <c r="L48" i="17"/>
  <c r="N6" i="17"/>
  <c r="N7" i="17"/>
  <c r="N8" i="17"/>
  <c r="X55" i="7"/>
  <c r="AE5" i="5"/>
  <c r="AA5" i="7"/>
  <c r="AE8" i="5"/>
  <c r="AA8" i="7"/>
  <c r="AE23" i="5"/>
  <c r="AA23" i="7"/>
  <c r="AA31" i="7"/>
  <c r="Y39" i="6"/>
  <c r="V14" i="6"/>
  <c r="V29" i="6"/>
  <c r="V31" i="6"/>
  <c r="V33" i="6"/>
  <c r="V37" i="6"/>
  <c r="V39" i="6"/>
  <c r="V42" i="6"/>
  <c r="V46" i="6"/>
  <c r="J20" i="8"/>
  <c r="J28" i="8"/>
  <c r="J32" i="8"/>
  <c r="J34" i="8"/>
  <c r="J35" i="8"/>
  <c r="J36" i="8"/>
  <c r="J52" i="8"/>
  <c r="AB8" i="9"/>
  <c r="AB18" i="9"/>
  <c r="AB23" i="9"/>
  <c r="AB24" i="9"/>
  <c r="AB26" i="9"/>
  <c r="AB29" i="9"/>
  <c r="AB39" i="9"/>
  <c r="R9" i="10"/>
  <c r="R18" i="10"/>
  <c r="R24" i="10"/>
  <c r="R26" i="10"/>
  <c r="R29" i="10"/>
  <c r="R34" i="10"/>
  <c r="R40" i="10"/>
  <c r="R45" i="10"/>
  <c r="Z4" i="11"/>
  <c r="M48" i="14"/>
  <c r="N30" i="17"/>
  <c r="N40" i="17"/>
  <c r="N46" i="17"/>
  <c r="H9" i="18"/>
  <c r="H15" i="18"/>
  <c r="H17" i="18"/>
  <c r="H18" i="18"/>
  <c r="H19" i="18"/>
  <c r="H24" i="18"/>
  <c r="H30" i="18"/>
  <c r="H35" i="18"/>
  <c r="H38" i="18"/>
  <c r="H39" i="18"/>
  <c r="H40" i="18"/>
  <c r="H46" i="18"/>
  <c r="AD4" i="19"/>
  <c r="AD6" i="19"/>
  <c r="AD16" i="19"/>
  <c r="AD26" i="19"/>
  <c r="AD37" i="19"/>
  <c r="AD42" i="19"/>
  <c r="AD45" i="19"/>
  <c r="AD46" i="19"/>
  <c r="B10" i="22"/>
  <c r="AB4" i="5"/>
  <c r="V6" i="6"/>
  <c r="V10" i="6"/>
  <c r="V12" i="6"/>
  <c r="V13" i="6"/>
  <c r="V15" i="6"/>
  <c r="V17" i="6"/>
  <c r="V18" i="6"/>
  <c r="AB27" i="9"/>
  <c r="AF7" i="12"/>
  <c r="AF13" i="12"/>
  <c r="AF15" i="12"/>
  <c r="AF17" i="12"/>
  <c r="AF20" i="12"/>
  <c r="AF21" i="12"/>
  <c r="N6" i="14"/>
  <c r="N38" i="14"/>
  <c r="N43" i="14"/>
  <c r="N46" i="14"/>
  <c r="N47" i="14"/>
  <c r="R16" i="15"/>
  <c r="R27" i="15"/>
  <c r="R29" i="15"/>
  <c r="R31" i="15"/>
  <c r="N19" i="17"/>
  <c r="N24" i="17"/>
  <c r="N27" i="17"/>
  <c r="N28" i="17"/>
  <c r="AD21" i="19"/>
  <c r="AD23" i="19"/>
  <c r="AD25" i="19"/>
  <c r="J13" i="8"/>
  <c r="J17" i="8"/>
  <c r="J18" i="8"/>
  <c r="J19" i="8"/>
  <c r="AB5" i="9"/>
  <c r="AB6" i="9"/>
  <c r="AB7" i="9"/>
  <c r="AB13" i="9"/>
  <c r="AB45" i="9"/>
  <c r="AB47" i="9"/>
  <c r="R6" i="10"/>
  <c r="R7" i="10"/>
  <c r="Z8" i="11"/>
  <c r="Z11" i="11"/>
  <c r="Z12" i="11"/>
  <c r="Y4" i="6"/>
  <c r="R48" i="15"/>
  <c r="AB11" i="5"/>
  <c r="AB18" i="5"/>
  <c r="AB20" i="5"/>
  <c r="V4" i="6"/>
  <c r="V5" i="6"/>
  <c r="V32" i="6"/>
  <c r="R28" i="10"/>
  <c r="Z18" i="11"/>
  <c r="Z21" i="11"/>
  <c r="Z22" i="11"/>
  <c r="Z42" i="11"/>
  <c r="Z43" i="11"/>
  <c r="Z45" i="11"/>
  <c r="Z47" i="11"/>
  <c r="AF5" i="12"/>
  <c r="AF6" i="12"/>
  <c r="AF28" i="12"/>
  <c r="AF30" i="12"/>
  <c r="AF32" i="12"/>
  <c r="R47" i="15"/>
  <c r="N15" i="17"/>
  <c r="N17" i="17"/>
  <c r="N18" i="17"/>
  <c r="N35" i="17"/>
  <c r="N38" i="17"/>
  <c r="N39" i="17"/>
  <c r="AD11" i="19"/>
  <c r="AD14" i="19"/>
  <c r="AD15" i="19"/>
  <c r="AD31" i="19"/>
  <c r="AD34" i="19"/>
  <c r="AD35" i="19"/>
  <c r="F5" i="31"/>
  <c r="V20" i="6"/>
  <c r="V22" i="6"/>
  <c r="V24" i="6"/>
  <c r="V41" i="6"/>
  <c r="X16" i="7"/>
  <c r="X25" i="7"/>
  <c r="X27" i="7"/>
  <c r="X30" i="7"/>
  <c r="J9" i="8"/>
  <c r="J11" i="8"/>
  <c r="J12" i="8"/>
  <c r="J24" i="8"/>
  <c r="J26" i="8"/>
  <c r="J27" i="8"/>
  <c r="J40" i="8"/>
  <c r="J42" i="8"/>
  <c r="J45" i="8"/>
  <c r="J47" i="8"/>
  <c r="H54" i="8"/>
  <c r="J53" i="8"/>
  <c r="AB14" i="9"/>
  <c r="AB16" i="9"/>
  <c r="AB34" i="9"/>
  <c r="AB37" i="9"/>
  <c r="AB38" i="9"/>
  <c r="R14" i="10"/>
  <c r="R17" i="10"/>
  <c r="R37" i="10"/>
  <c r="R38" i="10"/>
  <c r="Z33" i="11"/>
  <c r="N11" i="14"/>
  <c r="N13" i="14"/>
  <c r="N14" i="14"/>
  <c r="N15" i="14"/>
  <c r="N32" i="14"/>
  <c r="N35" i="14"/>
  <c r="N36" i="14"/>
  <c r="H7" i="18"/>
  <c r="H8" i="18"/>
  <c r="H27" i="18"/>
  <c r="H28" i="18"/>
  <c r="AB46" i="5"/>
  <c r="G48" i="13"/>
  <c r="AD8" i="19"/>
  <c r="AD10" i="19"/>
  <c r="AD18" i="19"/>
  <c r="AD19" i="19"/>
  <c r="AD29" i="19"/>
  <c r="AD30" i="19"/>
  <c r="AD39" i="19"/>
  <c r="AD41" i="19"/>
  <c r="G48" i="18"/>
  <c r="H48" i="18" s="1"/>
  <c r="H12" i="18"/>
  <c r="H13" i="18"/>
  <c r="H22" i="18"/>
  <c r="H23" i="18"/>
  <c r="H32" i="18"/>
  <c r="H34" i="18"/>
  <c r="H43" i="18"/>
  <c r="H44" i="18"/>
  <c r="M48" i="17"/>
  <c r="N12" i="17"/>
  <c r="N13" i="17"/>
  <c r="N22" i="17"/>
  <c r="N23" i="17"/>
  <c r="N32" i="17"/>
  <c r="N34" i="17"/>
  <c r="N43" i="17"/>
  <c r="N44" i="17"/>
  <c r="N8" i="14"/>
  <c r="N9" i="14"/>
  <c r="N18" i="14"/>
  <c r="N19" i="14"/>
  <c r="N30" i="14"/>
  <c r="N31" i="14"/>
  <c r="N40" i="14"/>
  <c r="N42" i="14"/>
  <c r="AF10" i="12"/>
  <c r="AF11" i="12"/>
  <c r="AF25" i="12"/>
  <c r="AF26" i="12"/>
  <c r="AF36" i="12"/>
  <c r="AF37" i="12"/>
  <c r="Z6" i="11"/>
  <c r="Z7" i="11"/>
  <c r="Z16" i="11"/>
  <c r="Z26" i="11"/>
  <c r="Z27" i="11"/>
  <c r="Z37" i="11"/>
  <c r="Z38" i="11"/>
  <c r="Q48" i="10"/>
  <c r="R11" i="10"/>
  <c r="R13" i="10"/>
  <c r="R21" i="10"/>
  <c r="R22" i="10"/>
  <c r="R32" i="10"/>
  <c r="R33" i="10"/>
  <c r="R42" i="10"/>
  <c r="R44" i="10"/>
  <c r="AB11" i="9"/>
  <c r="AB12" i="9"/>
  <c r="AB21" i="9"/>
  <c r="AB22" i="9"/>
  <c r="AB31" i="9"/>
  <c r="AB33" i="9"/>
  <c r="AB42" i="9"/>
  <c r="AB43" i="9"/>
  <c r="J7" i="8"/>
  <c r="J8" i="8"/>
  <c r="J15" i="8"/>
  <c r="J16" i="8"/>
  <c r="J22" i="8"/>
  <c r="J23" i="8"/>
  <c r="J30" i="8"/>
  <c r="J31" i="8"/>
  <c r="J38" i="8"/>
  <c r="J39" i="8"/>
  <c r="J43" i="8"/>
  <c r="X10" i="7"/>
  <c r="X14" i="7"/>
  <c r="X15" i="7"/>
  <c r="X32" i="7"/>
  <c r="X33" i="7"/>
  <c r="X35" i="7"/>
  <c r="X38" i="7"/>
  <c r="X39" i="7"/>
  <c r="V8" i="6"/>
  <c r="V9" i="6"/>
  <c r="V27" i="6"/>
  <c r="V28" i="6"/>
  <c r="V35" i="6"/>
  <c r="V36" i="6"/>
  <c r="V44" i="6"/>
  <c r="V45" i="6"/>
  <c r="AB6" i="5"/>
  <c r="AB7" i="5"/>
  <c r="AB8" i="5"/>
  <c r="AB10" i="5"/>
  <c r="AB14" i="5"/>
  <c r="AB26" i="5"/>
  <c r="AB28" i="5"/>
  <c r="AA54" i="5"/>
  <c r="AB54" i="5" s="1"/>
  <c r="AE45" i="5"/>
  <c r="AA45" i="7"/>
  <c r="AE29" i="5"/>
  <c r="AA29" i="7"/>
  <c r="U34" i="15"/>
  <c r="AA43" i="7"/>
  <c r="U20" i="15"/>
  <c r="Y36" i="6"/>
  <c r="AE6" i="5"/>
  <c r="Y9" i="16"/>
  <c r="U9" i="15"/>
  <c r="AA19" i="7"/>
  <c r="Y37" i="6"/>
  <c r="AE40" i="5"/>
  <c r="AA40" i="7"/>
  <c r="AE39" i="5"/>
  <c r="AA39" i="7"/>
  <c r="AB5" i="5"/>
  <c r="AB15" i="5"/>
  <c r="AB16" i="5"/>
  <c r="AB22" i="5"/>
  <c r="AB23" i="5"/>
  <c r="AB25" i="5"/>
  <c r="AB30" i="5"/>
  <c r="AB31" i="5"/>
  <c r="X43" i="7"/>
  <c r="U48" i="6"/>
  <c r="V7" i="6"/>
  <c r="V11" i="6"/>
  <c r="V25" i="6"/>
  <c r="V30" i="6"/>
  <c r="V34" i="6"/>
  <c r="V38" i="6"/>
  <c r="V40" i="6"/>
  <c r="V43" i="6"/>
  <c r="V47" i="6"/>
  <c r="X7" i="7"/>
  <c r="X8" i="7"/>
  <c r="X12" i="7"/>
  <c r="X17" i="7"/>
  <c r="X19" i="7"/>
  <c r="X21" i="7"/>
  <c r="X22" i="7"/>
  <c r="X24" i="7"/>
  <c r="X31" i="7"/>
  <c r="X46" i="7"/>
  <c r="J6" i="8"/>
  <c r="J10" i="8"/>
  <c r="J14" i="8"/>
  <c r="J21" i="8"/>
  <c r="J25" i="8"/>
  <c r="J29" i="8"/>
  <c r="J33" i="8"/>
  <c r="J37" i="8"/>
  <c r="J41" i="8"/>
  <c r="J46" i="8"/>
  <c r="I54" i="8"/>
  <c r="J54" i="8" s="1"/>
  <c r="Z48" i="9"/>
  <c r="AA48" i="9"/>
  <c r="AB10" i="9"/>
  <c r="AB15" i="9"/>
  <c r="AB17" i="9"/>
  <c r="AB19" i="9"/>
  <c r="AB25" i="9"/>
  <c r="AB30" i="9"/>
  <c r="AB35" i="9"/>
  <c r="AB41" i="9"/>
  <c r="AB46" i="9"/>
  <c r="R5" i="10"/>
  <c r="R10" i="10"/>
  <c r="R15" i="10"/>
  <c r="R20" i="10"/>
  <c r="R25" i="10"/>
  <c r="R30" i="10"/>
  <c r="R36" i="10"/>
  <c r="R41" i="10"/>
  <c r="R46" i="10"/>
  <c r="Z10" i="11"/>
  <c r="Z15" i="11"/>
  <c r="Z19" i="11"/>
  <c r="Z25" i="11"/>
  <c r="Z30" i="11"/>
  <c r="Z35" i="11"/>
  <c r="Z41" i="11"/>
  <c r="Z46" i="11"/>
  <c r="AF9" i="12"/>
  <c r="AF14" i="12"/>
  <c r="AF18" i="12"/>
  <c r="AF24" i="12"/>
  <c r="AF29" i="12"/>
  <c r="AF34" i="12"/>
  <c r="AF40" i="12"/>
  <c r="AF45" i="12"/>
  <c r="D60" i="31"/>
  <c r="AB54" i="9"/>
  <c r="N7" i="14"/>
  <c r="N12" i="14"/>
  <c r="N17" i="14"/>
  <c r="N22" i="14"/>
  <c r="N28" i="14"/>
  <c r="N34" i="14"/>
  <c r="N39" i="14"/>
  <c r="N44" i="14"/>
  <c r="R23" i="15"/>
  <c r="R42" i="15"/>
  <c r="N5" i="17"/>
  <c r="N11" i="17"/>
  <c r="N16" i="17"/>
  <c r="N20" i="17"/>
  <c r="N26" i="17"/>
  <c r="N31" i="17"/>
  <c r="N36" i="17"/>
  <c r="N42" i="17"/>
  <c r="N47" i="17"/>
  <c r="H5" i="18"/>
  <c r="H11" i="18"/>
  <c r="H16" i="18"/>
  <c r="H20" i="18"/>
  <c r="H26" i="18"/>
  <c r="H31" i="18"/>
  <c r="H36" i="18"/>
  <c r="H42" i="18"/>
  <c r="H47" i="18"/>
  <c r="AD7" i="19"/>
  <c r="AC48" i="19"/>
  <c r="AD12" i="19"/>
  <c r="AD22" i="19"/>
  <c r="AD27" i="19"/>
  <c r="AD33" i="19"/>
  <c r="AD38" i="19"/>
  <c r="AD43" i="19"/>
  <c r="U4" i="15"/>
  <c r="Y7" i="16"/>
  <c r="Z49" i="5"/>
  <c r="AA26" i="7"/>
  <c r="U13" i="15"/>
  <c r="AA13" i="7"/>
  <c r="AE4" i="5"/>
  <c r="Q49" i="15"/>
  <c r="AE15" i="5"/>
  <c r="AA15" i="7"/>
  <c r="Y22" i="6"/>
  <c r="Y38" i="6"/>
  <c r="AE44" i="5"/>
  <c r="AA44" i="7"/>
  <c r="AE41" i="5"/>
  <c r="AA41" i="7"/>
  <c r="AE25" i="5"/>
  <c r="AA25" i="7"/>
  <c r="AE10" i="5"/>
  <c r="AA10" i="7"/>
  <c r="AE14" i="5"/>
  <c r="Y17" i="16"/>
  <c r="Y27" i="6"/>
  <c r="AE34" i="5"/>
  <c r="AA34" i="7"/>
  <c r="Y43" i="6"/>
  <c r="Y31" i="16"/>
  <c r="Y6" i="6"/>
  <c r="AE9" i="5"/>
  <c r="AA9" i="7"/>
  <c r="U26" i="15"/>
  <c r="Y31" i="6"/>
  <c r="H48" i="8"/>
  <c r="J48" i="8" s="1"/>
  <c r="T48" i="6"/>
  <c r="V7" i="16"/>
  <c r="V9" i="16"/>
  <c r="U51" i="16"/>
  <c r="V51" i="16" s="1"/>
  <c r="V14" i="16"/>
  <c r="V15" i="16"/>
  <c r="V17" i="16"/>
  <c r="V20" i="16"/>
  <c r="V22" i="16"/>
  <c r="V24" i="16"/>
  <c r="V28" i="16"/>
  <c r="V30" i="16"/>
  <c r="V32" i="16"/>
  <c r="V33" i="16"/>
  <c r="V36" i="16"/>
  <c r="V46" i="16"/>
  <c r="Y12" i="16" l="1"/>
  <c r="Y9" i="6"/>
  <c r="Y18" i="16"/>
  <c r="Y15" i="6"/>
  <c r="U15" i="15"/>
  <c r="Y26" i="16"/>
  <c r="U23" i="15"/>
  <c r="Y23" i="6"/>
  <c r="U31" i="15"/>
  <c r="Y34" i="16"/>
  <c r="AE31" i="5"/>
  <c r="U37" i="15"/>
  <c r="Y40" i="16"/>
  <c r="AE37" i="5"/>
  <c r="AA37" i="7"/>
  <c r="U43" i="15"/>
  <c r="Y46" i="16"/>
  <c r="AE43" i="5"/>
  <c r="Y8" i="16"/>
  <c r="U5" i="15"/>
  <c r="U21" i="15"/>
  <c r="Y21" i="6"/>
  <c r="Y24" i="16"/>
  <c r="AA21" i="7"/>
  <c r="AE21" i="5"/>
  <c r="U27" i="15"/>
  <c r="AA27" i="7"/>
  <c r="Y30" i="16"/>
  <c r="AE27" i="5"/>
  <c r="Y36" i="16"/>
  <c r="AA33" i="7"/>
  <c r="AE33" i="5"/>
  <c r="U33" i="15"/>
  <c r="Y33" i="6"/>
  <c r="Y42" i="16"/>
  <c r="U39" i="15"/>
  <c r="Y48" i="16"/>
  <c r="U45" i="15"/>
  <c r="Y45" i="6"/>
  <c r="N48" i="17"/>
  <c r="N48" i="14"/>
  <c r="R48" i="10"/>
  <c r="X48" i="7"/>
  <c r="T52" i="16"/>
  <c r="P49" i="15"/>
  <c r="Z48" i="4"/>
  <c r="D30" i="21" s="1"/>
  <c r="B30" i="21"/>
  <c r="T49" i="6"/>
  <c r="Y16" i="6"/>
  <c r="AA18" i="7"/>
  <c r="AA32" i="7"/>
  <c r="Y42" i="6"/>
  <c r="U35" i="15"/>
  <c r="AA35" i="7"/>
  <c r="AE35" i="5"/>
  <c r="Y35" i="6"/>
  <c r="Y38" i="16"/>
  <c r="Y45" i="16"/>
  <c r="U42" i="15"/>
  <c r="AE42" i="5"/>
  <c r="Y21" i="16"/>
  <c r="U18" i="15"/>
  <c r="Y18" i="6"/>
  <c r="Y12" i="6"/>
  <c r="Y15" i="16"/>
  <c r="AE12" i="5"/>
  <c r="U12" i="15"/>
  <c r="AA12" i="7"/>
  <c r="U16" i="15"/>
  <c r="AE16" i="5"/>
  <c r="Y19" i="16"/>
  <c r="Y35" i="16"/>
  <c r="U32" i="15"/>
  <c r="AE32" i="5"/>
  <c r="Y39" i="16"/>
  <c r="AA36" i="7"/>
  <c r="U36" i="15"/>
  <c r="AE36" i="5"/>
  <c r="U46" i="15"/>
  <c r="AE46" i="5"/>
  <c r="AA46" i="7"/>
  <c r="Y49" i="16"/>
  <c r="U6" i="15"/>
  <c r="AA6" i="7"/>
  <c r="Y11" i="16"/>
  <c r="U8" i="15"/>
  <c r="Y8" i="6"/>
  <c r="Y13" i="16"/>
  <c r="U10" i="15"/>
  <c r="Y10" i="6"/>
  <c r="U28" i="15"/>
  <c r="AE28" i="5"/>
  <c r="Y28" i="6"/>
  <c r="Y43" i="16"/>
  <c r="U40" i="15"/>
  <c r="Y40" i="6"/>
  <c r="Y30" i="6"/>
  <c r="U30" i="15"/>
  <c r="AE30" i="5"/>
  <c r="AA30" i="7"/>
  <c r="Y33" i="16"/>
  <c r="Y37" i="16"/>
  <c r="Y34" i="6"/>
  <c r="U38" i="15"/>
  <c r="AE38" i="5"/>
  <c r="Y41" i="16"/>
  <c r="U22" i="15"/>
  <c r="AE22" i="5"/>
  <c r="Y25" i="16"/>
  <c r="AA22" i="7"/>
  <c r="U49" i="6"/>
  <c r="C30" i="21"/>
  <c r="AA49" i="5"/>
  <c r="U52" i="16"/>
  <c r="Y23" i="16"/>
  <c r="AA20" i="7"/>
  <c r="Y20" i="6"/>
  <c r="AE20" i="5"/>
  <c r="AA24" i="7"/>
  <c r="Y24" i="6"/>
  <c r="Y27" i="16"/>
  <c r="AE24" i="5"/>
  <c r="U24" i="15"/>
  <c r="AB48" i="9"/>
  <c r="Z48" i="11"/>
  <c r="V48" i="6"/>
  <c r="AD48" i="19"/>
  <c r="AB49" i="5"/>
  <c r="R49" i="15" l="1"/>
  <c r="V52" i="16"/>
  <c r="V49" i="6"/>
  <c r="X49" i="7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<sst xmlns="http://schemas.openxmlformats.org/spreadsheetml/2006/main" count="2366" uniqueCount="565">
  <si>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</si>
  <si>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</si>
  <si>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</si>
  <si>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</si>
  <si>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</si>
  <si>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</si>
  <si>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</si>
  <si>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</si>
  <si>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</si>
  <si>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</si>
  <si>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</si>
  <si>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</si>
  <si>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</si>
  <si>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</si>
  <si>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</si>
  <si>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</si>
  <si>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</si>
  <si>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</si>
  <si>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</si>
  <si>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</si>
  <si>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</si>
  <si>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</si>
  <si>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</si>
  <si>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</si>
  <si>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</si>
  <si>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</si>
  <si>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</si>
  <si>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</si>
  <si>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</si>
  <si>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</si>
  <si>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</si>
  <si>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</si>
  <si>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</si>
  <si>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</si>
  <si>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</si>
  <si>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</si>
  <si>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</si>
  <si>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</si>
  <si>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</si>
  <si>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</si>
  <si>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</si>
  <si>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</si>
  <si>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</si>
  <si>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</si>
  <si>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</si>
  <si>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</si>
  <si>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</si>
  <si>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</si>
  <si>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</si>
  <si>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</si>
  <si>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</si>
  <si>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</si>
  <si>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</si>
  <si>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</si>
  <si>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</si>
  <si>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</si>
  <si>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</si>
  <si>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</si>
  <si>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</si>
  <si>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</si>
  <si>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</si>
  <si>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</si>
  <si>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</si>
  <si>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</si>
  <si>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</si>
  <si>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</si>
  <si>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</si>
  <si>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</si>
  <si>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</si>
  <si>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</si>
  <si>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</si>
  <si>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</si>
  <si>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</si>
  <si>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</si>
  <si>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</si>
  <si>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</si>
  <si>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</si>
  <si>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</si>
  <si>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</si>
  <si>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</si>
  <si>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</si>
  <si>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</si>
  <si>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</si>
  <si>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</si>
  <si>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</si>
  <si>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</si>
  <si>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</si>
  <si>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</si>
  <si>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</si>
  <si>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</si>
  <si>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</si>
  <si>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</si>
  <si>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</si>
  <si>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</si>
  <si>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</si>
  <si>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</si>
  <si>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</si>
  <si>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</si>
  <si>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</si>
  <si>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</si>
  <si>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</si>
  <si>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</si>
  <si>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</si>
  <si>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</si>
  <si>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</si>
  <si>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</si>
  <si>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</si>
  <si>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</si>
  <si>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</si>
  <si>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</si>
  <si>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</si>
  <si>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</si>
  <si>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</si>
  <si>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</si>
  <si>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</si>
  <si>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</si>
  <si>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</si>
  <si>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</si>
  <si>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</si>
  <si>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</si>
  <si>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</si>
  <si>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</si>
  <si>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</si>
  <si>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</si>
  <si>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</si>
  <si>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</si>
  <si>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</si>
  <si>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</si>
  <si>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</si>
  <si>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</si>
  <si>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</si>
  <si>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</si>
  <si>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</si>
  <si>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</si>
  <si>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</si>
  <si>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</si>
  <si>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</si>
  <si>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</si>
  <si>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</si>
  <si>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</si>
  <si>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</si>
  <si>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</si>
  <si>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</si>
  <si>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</si>
  <si>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</si>
  <si>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</si>
  <si>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</si>
  <si>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</si>
  <si>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</si>
  <si>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</si>
  <si>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</si>
  <si>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</si>
  <si>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</si>
  <si>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</si>
  <si>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</si>
  <si>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</si>
  <si>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</si>
  <si>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</si>
  <si>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</si>
  <si>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</si>
  <si>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</si>
  <si>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</si>
  <si>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</si>
  <si>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</si>
  <si>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</si>
  <si>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</si>
  <si>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</si>
  <si>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</si>
  <si>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</si>
  <si>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</si>
  <si>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</si>
  <si>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</si>
  <si>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</si>
  <si>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</si>
  <si>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</si>
  <si>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</si>
  <si>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</si>
  <si>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</si>
  <si>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</si>
  <si>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</si>
  <si>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</si>
  <si>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</si>
  <si>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</si>
  <si>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</si>
  <si>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</si>
  <si>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</si>
  <si>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</si>
  <si>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</si>
  <si>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</si>
  <si>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</si>
  <si>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</si>
  <si>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</si>
  <si>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</si>
  <si>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</si>
  <si>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</si>
  <si>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</si>
  <si>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</si>
  <si>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</si>
  <si>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</si>
  <si>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</si>
  <si>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</si>
  <si>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</si>
  <si>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</si>
  <si>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</si>
  <si>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</si>
  <si>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</si>
  <si>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</si>
  <si>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</si>
  <si>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</si>
  <si>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</si>
  <si>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</si>
  <si>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</si>
  <si>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</si>
  <si>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</si>
  <si>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</si>
  <si>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</si>
  <si>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</si>
  <si>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</si>
  <si>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</si>
  <si>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</si>
  <si>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</si>
  <si>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</si>
  <si>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</si>
  <si>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</si>
  <si>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</si>
  <si>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</si>
  <si>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</si>
  <si>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</si>
  <si>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</si>
  <si>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</si>
  <si>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</si>
  <si>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</si>
  <si>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</si>
  <si>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</si>
  <si>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</si>
  <si>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</si>
  <si>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</si>
  <si>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</si>
  <si>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</si>
  <si>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</si>
  <si>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</si>
  <si>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</si>
  <si>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</si>
  <si>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</si>
  <si>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</si>
  <si>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</si>
  <si>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</si>
  <si>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</si>
  <si>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</si>
  <si>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</si>
  <si>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</si>
  <si>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</si>
  <si>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</si>
  <si>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</si>
  <si>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</si>
  <si>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</si>
  <si>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</si>
  <si>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</si>
  <si>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</si>
  <si>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</si>
  <si>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</si>
  <si>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</si>
  <si>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</si>
  <si>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</si>
  <si>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</si>
  <si>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</si>
  <si>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</si>
  <si>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</si>
  <si>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</si>
  <si>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</si>
  <si>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</si>
  <si>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</si>
  <si>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</si>
  <si>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</si>
  <si>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</si>
  <si>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</si>
  <si>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</si>
  <si>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</si>
  <si>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</si>
  <si>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</si>
  <si>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</si>
  <si>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</si>
  <si>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</si>
  <si>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</si>
  <si>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</si>
  <si>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</si>
  <si>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</si>
  <si>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</si>
  <si>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</si>
  <si>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</si>
  <si>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</si>
  <si>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</si>
  <si>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</si>
  <si>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</si>
  <si>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</si>
  <si>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</si>
  <si>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</si>
  <si>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</si>
  <si>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</si>
  <si>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</si>
  <si>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</si>
  <si>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</si>
  <si>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</si>
  <si>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</si>
  <si>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</si>
  <si>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</si>
  <si>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</si>
  <si>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</si>
  <si>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</si>
  <si>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</si>
  <si>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</si>
  <si>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</si>
  <si>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</si>
  <si>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</si>
  <si>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</si>
  <si>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</si>
  <si>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</si>
  <si>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</si>
  <si>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</si>
  <si>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</si>
  <si>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</si>
  <si>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</si>
  <si>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</si>
  <si>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</si>
  <si>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</si>
  <si>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</si>
  <si>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</si>
  <si>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</si>
  <si>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</si>
  <si>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</si>
  <si>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</si>
  <si>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</si>
  <si>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</si>
  <si>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</si>
  <si>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</si>
  <si>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</si>
  <si>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</si>
  <si>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</si>
  <si>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</si>
  <si>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</si>
  <si>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</si>
  <si>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</si>
  <si>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</si>
  <si>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</si>
  <si>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</si>
  <si>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</si>
  <si>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</si>
  <si>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</si>
  <si>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</si>
  <si>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</si>
  <si>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</si>
  <si>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</si>
  <si>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</si>
  <si>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</si>
  <si>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</si>
  <si>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</si>
  <si>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</si>
  <si>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</si>
  <si>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</si>
  <si>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</si>
  <si>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</si>
  <si>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</si>
  <si>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</si>
  <si>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</si>
  <si>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</si>
  <si>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</si>
  <si>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</si>
  <si>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</si>
  <si>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</si>
  <si>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</si>
  <si>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</si>
  <si>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</si>
  <si>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</si>
  <si>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</si>
  <si>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</si>
  <si>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</si>
  <si>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</si>
  <si>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</si>
  <si>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</si>
  <si>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</si>
  <si>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</si>
  <si>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</si>
  <si>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</si>
  <si>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</si>
  <si>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</si>
  <si>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</si>
  <si>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</si>
  <si>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</si>
  <si>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</si>
  <si>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</si>
  <si>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</si>
  <si>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</si>
  <si>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</si>
  <si>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</si>
  <si>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</si>
  <si>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</si>
  <si>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</si>
  <si>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</si>
  <si>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</si>
  <si>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</si>
  <si>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</si>
  <si>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</si>
  <si>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</si>
  <si>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</si>
  <si>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</si>
  <si>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</si>
  <si>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</si>
  <si>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</si>
  <si>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</si>
  <si>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</si>
  <si>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</si>
  <si>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</si>
  <si>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</si>
  <si>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</si>
  <si>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</si>
  <si>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</si>
  <si>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</si>
  <si>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</si>
  <si>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</si>
  <si>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</si>
  <si>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</si>
  <si>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</si>
  <si>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</si>
  <si>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</si>
  <si>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</si>
  <si>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</si>
  <si>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</si>
  <si>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</si>
  <si>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</si>
  <si>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</si>
  <si>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</si>
  <si>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</si>
  <si>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</si>
  <si>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</si>
  <si>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</si>
  <si>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</si>
  <si>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</si>
  <si>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</si>
  <si>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</si>
  <si>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</si>
  <si>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</si>
  <si>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</si>
  <si>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</si>
  <si>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</si>
  <si>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</si>
  <si>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</si>
  <si>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</si>
  <si>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</si>
  <si>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</si>
  <si>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</si>
  <si>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</si>
  <si>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</si>
  <si>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</si>
  <si>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</si>
  <si>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</si>
  <si>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</si>
  <si>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</si>
  <si>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</si>
  <si>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</si>
  <si>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</si>
  <si>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</si>
  <si>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</si>
  <si>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</si>
  <si>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</si>
  <si>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</si>
  <si>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</si>
  <si>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</si>
  <si>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</si>
  <si>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</si>
  <si>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</si>
  <si>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</si>
  <si>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</si>
  <si>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</si>
  <si>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</si>
  <si>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</si>
  <si>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</si>
  <si>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</si>
  <si>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</si>
  <si>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</si>
  <si>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</si>
  <si>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</si>
  <si>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</si>
  <si>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</si>
  <si>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</si>
  <si>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</si>
  <si>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</si>
  <si>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</si>
  <si>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</si>
  <si>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</si>
  <si>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</si>
  <si>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</si>
  <si>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</si>
  <si>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</si>
  <si>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</si>
  <si>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</si>
  <si>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</si>
  <si>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</si>
  <si>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</si>
  <si>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</si>
  <si>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</si>
  <si>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</si>
  <si>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</si>
  <si>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</si>
  <si>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</si>
  <si>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</si>
  <si>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</si>
  <si>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</si>
  <si>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</si>
  <si>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</si>
  <si>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</si>
  <si>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</si>
  <si>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</si>
  <si>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</si>
  <si>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</si>
  <si>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</si>
  <si>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</si>
  <si>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</si>
  <si>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</si>
  <si>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</si>
  <si>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</si>
  <si>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</si>
  <si>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</si>
  <si>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</si>
  <si>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</si>
  <si>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</si>
  <si>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</si>
  <si>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</si>
  <si>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</si>
  <si>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</si>
  <si>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</si>
  <si>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</si>
  <si>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</si>
  <si>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</si>
  <si>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</si>
  <si>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</si>
  <si>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</si>
  <si>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</si>
  <si>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</si>
  <si>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</si>
  <si>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</si>
  <si>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</si>
  <si>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</si>
  <si>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</si>
  <si>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</si>
  <si>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</si>
  <si>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</si>
  <si>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</si>
  <si>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</si>
  <si>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</si>
  <si>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</si>
  <si>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/>
        <sz val="11"/>
        <color indexed="60"/>
        <rFont val="Trebuchet MS"/>
        <family val="2"/>
      </rPr>
      <t>"Criterio"</t>
    </r>
  </si>
  <si>
    <t>Ministério da Cultura</t>
  </si>
  <si>
    <t>Direção Regional de Cultura do Norte</t>
  </si>
  <si>
    <t>Sónia Marina Pinheiro Cerdeiras</t>
  </si>
  <si>
    <t>soniacerdeiras@culturanorte.gov.pt</t>
  </si>
  <si>
    <t>9 de março 2020</t>
  </si>
  <si>
    <t>08;00</t>
  </si>
  <si>
    <t>0;00</t>
  </si>
  <si>
    <t>79-GRANULOMATOSE PULMONAR COM INSUFICIENCIA RESPIRATORIA</t>
  </si>
  <si>
    <t>136:85</t>
  </si>
  <si>
    <t>121:60</t>
  </si>
  <si>
    <t>65:60</t>
  </si>
  <si>
    <t>124:60</t>
  </si>
  <si>
    <t>175:60</t>
  </si>
  <si>
    <t>29&lt;.00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</si>
</sst>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5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comments" Target="../comments1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zoomScale="90" zoomScaleNormal="90" workbookViewId="0">
      <selection activeCell="C9" sqref="C9:D9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2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2">
      <c r="A4" s="10"/>
      <c r="B4" s="488">
        <v>2019</v>
      </c>
      <c r="C4" s="489"/>
      <c r="D4" s="490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60250000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/>
      <c r="D10" s="482"/>
      <c r="E10" s="20"/>
      <c r="F10" s="9"/>
      <c r="G10" s="467"/>
      <c r="H10" s="467"/>
    </row>
    <row r="11" spans="1:8" ht="50.1" customHeight="1" x14ac:dyDescent="0.3">
      <c r="A11" s="10"/>
      <c r="B11" s="494" t="s">
        <v>6</v>
      </c>
      <c r="C11" s="494"/>
      <c r="D11" s="495"/>
      <c r="E11" s="20"/>
      <c r="F11" s="9"/>
      <c r="G11" s="467"/>
      <c r="H11" s="467"/>
    </row>
    <row r="12" spans="1:8" ht="24.75" customHeight="1" x14ac:dyDescent="0.3">
      <c r="A12" s="10"/>
      <c r="B12" s="496" t="s">
        <v>7</v>
      </c>
      <c r="C12" s="494"/>
      <c r="D12" s="494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2019</v>
      </c>
      <c r="C13" s="22">
        <v>210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2019</v>
      </c>
      <c r="C14" s="24">
        <v>225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9" t="s">
        <v>550</v>
      </c>
      <c r="C16" s="500"/>
      <c r="D16" s="500"/>
      <c r="E16" s="20"/>
      <c r="F16" s="9"/>
      <c r="G16" s="467"/>
      <c r="H16" s="467"/>
    </row>
    <row r="17" spans="1:8" ht="24.75" customHeight="1" x14ac:dyDescent="0.3">
      <c r="A17" s="10"/>
      <c r="B17" s="497" t="s">
        <v>437</v>
      </c>
      <c r="C17" s="498"/>
      <c r="D17" s="498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3" t="s">
        <v>553</v>
      </c>
      <c r="D18" s="493"/>
      <c r="E18" s="26"/>
      <c r="F18" s="9"/>
      <c r="G18" s="467"/>
      <c r="H18" s="467"/>
    </row>
    <row r="19" spans="1:8" ht="28.5" customHeight="1" x14ac:dyDescent="0.3">
      <c r="A19" s="10"/>
      <c r="B19" s="6"/>
      <c r="C19" s="482"/>
      <c r="D19" s="482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3">
        <v>259330770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554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2" t="s">
        <v>555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CuHMYRQu8GdFyhv+MKJsYKEe+elnnURaQwQqUNOsU877NiwZbOGCkbMy2YVFoatrXSCSJhdCLAahDxZBUyEwYg==" saltValue="/HIiwq0Olu1uvHiom25vuQ==" spinCount="100000" sheet="1" selectLockedCells="1"/>
  <customSheetViews>
    <customSheetView guid="{6595ED6F-2BEF-47A5-A1F1-34D9597A6097}" scale="90" showGridLines="0" fitToPage="1">
      <selection activeCell="C19" sqref="C19:D19"/>
      <pageMargins left="0.78740157480314965" right="0.59055118110236227" top="0.59055118110236227" bottom="0.39370078740157483" header="0.59055118110236227" footer="0.39370078740157483"/>
      <printOptions horizontalCentered="1"/>
      <pageSetup paperSize="9" scale="91" orientation="portrait" r:id="rId1"/>
      <headerFooter alignWithMargins="0"/>
    </customSheetView>
  </customSheetViews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="90" zoomScaleNormal="9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O13" sqref="O13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0" t="s">
        <v>442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 x14ac:dyDescent="0.15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493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3" customFormat="1" ht="15" customHeight="1" x14ac:dyDescent="0.15">
      <c r="A3" s="529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9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>
        <v>1</v>
      </c>
      <c r="K7" s="358"/>
      <c r="L7" s="314"/>
      <c r="M7" s="358"/>
      <c r="N7" s="314"/>
      <c r="O7" s="358"/>
      <c r="P7" s="225">
        <f t="shared" si="0"/>
        <v>1</v>
      </c>
      <c r="Q7" s="225">
        <f t="shared" si="0"/>
        <v>0</v>
      </c>
      <c r="R7" s="225">
        <f t="shared" si="1"/>
        <v>1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>
        <v>2</v>
      </c>
      <c r="H10" s="314"/>
      <c r="I10" s="358"/>
      <c r="J10" s="314"/>
      <c r="K10" s="358"/>
      <c r="L10" s="314"/>
      <c r="M10" s="358"/>
      <c r="N10" s="314">
        <v>1</v>
      </c>
      <c r="O10" s="358">
        <v>2</v>
      </c>
      <c r="P10" s="225">
        <f t="shared" si="0"/>
        <v>2</v>
      </c>
      <c r="Q10" s="225">
        <f t="shared" si="0"/>
        <v>4</v>
      </c>
      <c r="R10" s="225">
        <f t="shared" si="1"/>
        <v>6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>
        <v>3</v>
      </c>
      <c r="G11" s="358">
        <v>1</v>
      </c>
      <c r="H11" s="314"/>
      <c r="I11" s="358"/>
      <c r="J11" s="314"/>
      <c r="K11" s="358"/>
      <c r="L11" s="314"/>
      <c r="M11" s="358"/>
      <c r="N11" s="314">
        <v>8</v>
      </c>
      <c r="O11" s="358">
        <v>11</v>
      </c>
      <c r="P11" s="225">
        <f t="shared" si="0"/>
        <v>11</v>
      </c>
      <c r="Q11" s="225">
        <f t="shared" si="0"/>
        <v>12</v>
      </c>
      <c r="R11" s="225">
        <f t="shared" si="1"/>
        <v>23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>
        <v>3</v>
      </c>
      <c r="P12" s="225">
        <f t="shared" si="0"/>
        <v>1</v>
      </c>
      <c r="Q12" s="225">
        <f t="shared" si="0"/>
        <v>3</v>
      </c>
      <c r="R12" s="225">
        <f t="shared" si="1"/>
        <v>4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4</v>
      </c>
      <c r="G48" s="226">
        <f t="shared" si="2"/>
        <v>3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10</v>
      </c>
      <c r="O48" s="226">
        <f t="shared" si="2"/>
        <v>16</v>
      </c>
      <c r="P48" s="226">
        <f>SUM(P4:P47)</f>
        <v>15</v>
      </c>
      <c r="Q48" s="226">
        <f>SUM(Q4:Q47)</f>
        <v>19</v>
      </c>
      <c r="R48" s="226">
        <f>P48+Q48</f>
        <v>34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customSheetViews>
    <customSheetView guid="{6595ED6F-2BEF-47A5-A1F1-34D9597A6097}" scale="90" showGridLines="0" fitToPage="1">
      <pane xSplit="1" ySplit="3" topLeftCell="B4" activePane="bottomRight" state="frozen"/>
      <selection pane="bottomRight" activeCell="N13" sqref="N13"/>
      <pageMargins left="0.19685039370078741" right="0.19685039370078741" top="0.59055118110236227" bottom="0.19685039370078741" header="0" footer="0"/>
      <printOptions horizontalCentered="1"/>
      <pageSetup paperSize="9" scale="51" orientation="landscape" r:id="rId1"/>
      <headerFooter alignWithMargins="0"/>
    </customSheetView>
  </customSheetViews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U9" sqref="U9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50000000000003" customHeight="1" x14ac:dyDescent="0.15">
      <c r="A2" s="525" t="s">
        <v>154</v>
      </c>
      <c r="B2" s="525" t="s">
        <v>155</v>
      </c>
      <c r="C2" s="525"/>
      <c r="D2" s="525" t="s">
        <v>156</v>
      </c>
      <c r="E2" s="525"/>
      <c r="F2" s="525" t="s">
        <v>157</v>
      </c>
      <c r="G2" s="525"/>
      <c r="H2" s="525" t="s">
        <v>158</v>
      </c>
      <c r="I2" s="525"/>
      <c r="J2" s="525" t="s">
        <v>159</v>
      </c>
      <c r="K2" s="525"/>
      <c r="L2" s="525" t="s">
        <v>160</v>
      </c>
      <c r="M2" s="525"/>
      <c r="N2" s="525" t="s">
        <v>161</v>
      </c>
      <c r="O2" s="525"/>
      <c r="P2" s="525" t="s">
        <v>494</v>
      </c>
      <c r="Q2" s="525"/>
      <c r="R2" s="525" t="s">
        <v>407</v>
      </c>
      <c r="S2" s="525"/>
      <c r="T2" s="525" t="s">
        <v>408</v>
      </c>
      <c r="U2" s="525"/>
      <c r="V2" s="525" t="s">
        <v>162</v>
      </c>
      <c r="W2" s="525"/>
      <c r="X2" s="525" t="s">
        <v>41</v>
      </c>
      <c r="Y2" s="525"/>
      <c r="Z2" s="525" t="s">
        <v>77</v>
      </c>
    </row>
    <row r="3" spans="1:26" s="94" customFormat="1" ht="15" customHeight="1" x14ac:dyDescent="0.15">
      <c r="A3" s="525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5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>
        <v>0</v>
      </c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>
        <v>1</v>
      </c>
      <c r="V7" s="366"/>
      <c r="W7" s="367"/>
      <c r="X7" s="221">
        <f t="shared" si="0"/>
        <v>0</v>
      </c>
      <c r="Y7" s="221">
        <f t="shared" si="0"/>
        <v>1</v>
      </c>
      <c r="Z7" s="221">
        <f t="shared" si="1"/>
        <v>1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>
        <v>0</v>
      </c>
      <c r="U8" s="367">
        <v>0</v>
      </c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1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U9" sqref="U9"/>
      <pageMargins left="0.19685039370078741" right="0.19685039370078741" top="0.59055118110236227" bottom="0.19685039370078741" header="0" footer="0"/>
      <printOptions horizontalCentered="1"/>
      <pageSetup paperSize="9" scale="57" orientation="landscape" r:id="rId1"/>
      <headerFooter alignWithMargins="0"/>
    </customSheetView>
  </customSheetViews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80" zoomScaleNormal="80" workbookViewId="0">
      <pane xSplit="1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F13" sqref="F13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50000000000003" customHeight="1" x14ac:dyDescent="0.15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494</v>
      </c>
      <c r="Y2" s="529"/>
      <c r="Z2" s="529" t="s">
        <v>407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5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9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>
        <v>1</v>
      </c>
      <c r="Z10" s="314"/>
      <c r="AA10" s="358"/>
      <c r="AB10" s="314">
        <v>1</v>
      </c>
      <c r="AC10" s="358">
        <v>1</v>
      </c>
      <c r="AD10" s="225">
        <f t="shared" si="0"/>
        <v>2</v>
      </c>
      <c r="AE10" s="225">
        <f t="shared" si="0"/>
        <v>3</v>
      </c>
      <c r="AF10" s="225">
        <f t="shared" si="1"/>
        <v>5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>
        <v>2</v>
      </c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>
        <v>1</v>
      </c>
      <c r="Y11" s="358">
        <v>4</v>
      </c>
      <c r="Z11" s="314"/>
      <c r="AA11" s="358"/>
      <c r="AB11" s="314"/>
      <c r="AC11" s="358">
        <v>1</v>
      </c>
      <c r="AD11" s="225">
        <f t="shared" si="0"/>
        <v>3</v>
      </c>
      <c r="AE11" s="225">
        <f t="shared" si="0"/>
        <v>6</v>
      </c>
      <c r="AF11" s="225">
        <f t="shared" si="1"/>
        <v>9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>
        <v>1</v>
      </c>
      <c r="G12" s="358">
        <v>2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>
        <v>1</v>
      </c>
      <c r="Y12" s="358"/>
      <c r="Z12" s="314"/>
      <c r="AA12" s="358"/>
      <c r="AB12" s="314"/>
      <c r="AC12" s="358"/>
      <c r="AD12" s="225">
        <f t="shared" si="0"/>
        <v>2</v>
      </c>
      <c r="AE12" s="225">
        <f t="shared" si="0"/>
        <v>2</v>
      </c>
      <c r="AF12" s="225">
        <f t="shared" si="1"/>
        <v>4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4</v>
      </c>
      <c r="G48" s="226">
        <f t="shared" si="2"/>
        <v>4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2</v>
      </c>
      <c r="Y48" s="226">
        <f t="shared" si="2"/>
        <v>5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2</v>
      </c>
      <c r="AD48" s="226">
        <f>SUM(AD4:AD47)</f>
        <v>7</v>
      </c>
      <c r="AE48" s="226">
        <f>SUM(AE4:AE47)</f>
        <v>11</v>
      </c>
      <c r="AF48" s="226">
        <f>AD48+AE48</f>
        <v>18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customSheetViews>
    <customSheetView guid="{6595ED6F-2BEF-47A5-A1F1-34D9597A6097}" scale="80" showGridLines="0" fitToPage="1">
      <pane xSplit="1" ySplit="3" topLeftCell="C4" activePane="bottomRight" state="frozen"/>
      <selection pane="bottomRight" activeCell="F13" sqref="F13"/>
      <pageMargins left="0.19685039370078741" right="0.19685039370078741" top="0.59055118110236227" bottom="0.19685039370078741" header="0" footer="0"/>
      <printOptions horizontalCentered="1"/>
      <pageSetup paperSize="9" scale="48" fitToHeight="2" orientation="landscape" r:id="rId1"/>
      <headerFooter alignWithMargins="0"/>
    </customSheetView>
  </customSheetViews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C13" sqref="C13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 x14ac:dyDescent="0.15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 x14ac:dyDescent="0.15">
      <c r="A3" s="547"/>
      <c r="B3" s="548"/>
      <c r="C3" s="548"/>
      <c r="D3" s="548"/>
      <c r="E3" s="548"/>
      <c r="F3" s="548"/>
      <c r="G3" s="548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>
        <v>3</v>
      </c>
      <c r="C10" s="362"/>
      <c r="D10" s="361"/>
      <c r="E10" s="361"/>
      <c r="F10" s="361"/>
      <c r="G10" s="225">
        <f t="shared" si="0"/>
        <v>3</v>
      </c>
    </row>
    <row r="11" spans="1:7" s="112" customFormat="1" ht="24.95" customHeight="1" x14ac:dyDescent="0.15">
      <c r="A11" s="374" t="s">
        <v>46</v>
      </c>
      <c r="B11" s="361">
        <v>8</v>
      </c>
      <c r="C11" s="361"/>
      <c r="D11" s="361"/>
      <c r="E11" s="361"/>
      <c r="F11" s="361"/>
      <c r="G11" s="225">
        <f t="shared" si="0"/>
        <v>8</v>
      </c>
    </row>
    <row r="12" spans="1:7" s="112" customFormat="1" ht="24.95" customHeight="1" x14ac:dyDescent="0.15">
      <c r="A12" s="374" t="s">
        <v>47</v>
      </c>
      <c r="B12" s="361">
        <v>4</v>
      </c>
      <c r="C12" s="361"/>
      <c r="D12" s="361"/>
      <c r="E12" s="361"/>
      <c r="F12" s="361"/>
      <c r="G12" s="225">
        <f t="shared" si="0"/>
        <v>4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>
        <v>1</v>
      </c>
      <c r="C14" s="361"/>
      <c r="D14" s="361"/>
      <c r="E14" s="361"/>
      <c r="F14" s="361"/>
      <c r="G14" s="225">
        <f t="shared" si="0"/>
        <v>1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16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16</v>
      </c>
    </row>
    <row r="49" spans="1:13" s="112" customFormat="1" ht="9.9499999999999993" customHeight="1" x14ac:dyDescent="0.15">
      <c r="A49" s="545"/>
      <c r="B49" s="545"/>
      <c r="C49" s="545"/>
      <c r="D49" s="545"/>
      <c r="E49" s="545"/>
      <c r="F49" s="545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customSheetViews>
    <customSheetView guid="{6595ED6F-2BEF-47A5-A1F1-34D9597A6097}" showGridLines="0" fitToPage="1">
      <pane ySplit="3" topLeftCell="A4" activePane="bottomLeft" state="frozen"/>
      <selection pane="bottomLeft" activeCell="C13" sqref="C13"/>
      <pageMargins left="0.59055118110236227" right="0.19685039370078741" top="0.59055118110236227" bottom="0.39370078740157483" header="0" footer="0"/>
      <printOptions horizontalCentered="1"/>
      <pageSetup paperSize="9" scale="76" orientation="portrait" r:id="rId1"/>
      <headerFooter alignWithMargins="0"/>
    </customSheetView>
  </customSheetViews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17" sqref="F17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50000000000003" customHeight="1" x14ac:dyDescent="0.2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 x14ac:dyDescent="0.2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>
        <v>5</v>
      </c>
      <c r="E10" s="358">
        <v>9</v>
      </c>
      <c r="F10" s="314"/>
      <c r="G10" s="358"/>
      <c r="H10" s="314"/>
      <c r="I10" s="358"/>
      <c r="J10" s="314"/>
      <c r="K10" s="358"/>
      <c r="L10" s="279">
        <f t="shared" si="0"/>
        <v>5</v>
      </c>
      <c r="M10" s="279">
        <f t="shared" si="0"/>
        <v>9</v>
      </c>
      <c r="N10" s="279">
        <f t="shared" si="1"/>
        <v>14</v>
      </c>
    </row>
    <row r="11" spans="1:14" ht="24.95" customHeight="1" x14ac:dyDescent="0.2">
      <c r="A11" s="374" t="s">
        <v>46</v>
      </c>
      <c r="B11" s="314"/>
      <c r="C11" s="358"/>
      <c r="D11" s="314">
        <v>9</v>
      </c>
      <c r="E11" s="358">
        <v>22</v>
      </c>
      <c r="F11" s="314"/>
      <c r="G11" s="358"/>
      <c r="H11" s="314"/>
      <c r="I11" s="358"/>
      <c r="J11" s="314">
        <v>1</v>
      </c>
      <c r="K11" s="358">
        <v>1</v>
      </c>
      <c r="L11" s="279">
        <f t="shared" si="0"/>
        <v>10</v>
      </c>
      <c r="M11" s="279">
        <f t="shared" si="0"/>
        <v>23</v>
      </c>
      <c r="N11" s="279">
        <f t="shared" si="1"/>
        <v>33</v>
      </c>
    </row>
    <row r="12" spans="1:14" ht="24.95" customHeight="1" x14ac:dyDescent="0.2">
      <c r="A12" s="374" t="s">
        <v>47</v>
      </c>
      <c r="B12" s="314"/>
      <c r="C12" s="358"/>
      <c r="D12" s="314">
        <v>3</v>
      </c>
      <c r="E12" s="358">
        <v>7</v>
      </c>
      <c r="F12" s="314"/>
      <c r="G12" s="358"/>
      <c r="H12" s="314"/>
      <c r="I12" s="358"/>
      <c r="J12" s="314"/>
      <c r="K12" s="358"/>
      <c r="L12" s="279">
        <f t="shared" si="0"/>
        <v>3</v>
      </c>
      <c r="M12" s="279">
        <f t="shared" si="0"/>
        <v>7</v>
      </c>
      <c r="N12" s="279">
        <f t="shared" si="1"/>
        <v>10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17</v>
      </c>
      <c r="E48" s="281">
        <f t="shared" si="2"/>
        <v>38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1</v>
      </c>
      <c r="K48" s="281">
        <f t="shared" si="2"/>
        <v>1</v>
      </c>
      <c r="L48" s="280">
        <f t="shared" si="2"/>
        <v>18</v>
      </c>
      <c r="M48" s="280">
        <f>SUM(M4:M47)</f>
        <v>39</v>
      </c>
      <c r="N48" s="280">
        <f>L48+M48</f>
        <v>57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F17" sqref="F17"/>
      <pageMargins left="0.19685039370078741" right="0.19685039370078741" top="0.59055118110236227" bottom="0.19685039370078741" header="0" footer="0"/>
      <printOptions horizontalCentered="1"/>
      <pageSetup paperSize="9" scale="55" orientation="landscape" r:id="rId1"/>
      <headerFooter alignWithMargins="0"/>
    </customSheetView>
  </customSheetViews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N5" sqref="N5:O8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2" t="s">
        <v>449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21" ht="15" customHeight="1" x14ac:dyDescent="0.2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503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21" ht="15" customHeight="1" x14ac:dyDescent="0.2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279">
        <f t="shared" si="0"/>
        <v>1</v>
      </c>
      <c r="Q7" s="279">
        <f t="shared" si="0"/>
        <v>0</v>
      </c>
      <c r="R7" s="279">
        <f t="shared" si="1"/>
        <v>1</v>
      </c>
      <c r="S7" s="119">
        <f>'Quadro 1'!X7</f>
        <v>1</v>
      </c>
      <c r="T7" s="119">
        <f>'Quadro 1'!Y7</f>
        <v>0</v>
      </c>
      <c r="U7" s="119">
        <f>'Quadro 1'!Z7</f>
        <v>1</v>
      </c>
    </row>
    <row r="8" spans="1:2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5</v>
      </c>
      <c r="P8" s="279">
        <f t="shared" si="0"/>
        <v>2</v>
      </c>
      <c r="Q8" s="279">
        <f t="shared" si="0"/>
        <v>5</v>
      </c>
      <c r="R8" s="279">
        <f t="shared" si="1"/>
        <v>7</v>
      </c>
      <c r="S8" s="119">
        <f>'Quadro 1'!X8</f>
        <v>2</v>
      </c>
      <c r="T8" s="119">
        <f>'Quadro 1'!Y8</f>
        <v>5</v>
      </c>
      <c r="U8" s="119">
        <f>'Quadro 1'!Z8</f>
        <v>7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>
        <v>32</v>
      </c>
      <c r="C10" s="367">
        <v>33</v>
      </c>
      <c r="D10" s="314"/>
      <c r="E10" s="358"/>
      <c r="F10" s="314"/>
      <c r="G10" s="358"/>
      <c r="H10" s="314">
        <v>2</v>
      </c>
      <c r="I10" s="358">
        <v>11</v>
      </c>
      <c r="J10" s="314"/>
      <c r="K10" s="358"/>
      <c r="L10" s="314"/>
      <c r="M10" s="358"/>
      <c r="N10" s="314"/>
      <c r="O10" s="358"/>
      <c r="P10" s="279">
        <f t="shared" si="0"/>
        <v>34</v>
      </c>
      <c r="Q10" s="279">
        <f t="shared" si="0"/>
        <v>44</v>
      </c>
      <c r="R10" s="279">
        <f t="shared" si="1"/>
        <v>78</v>
      </c>
      <c r="S10" s="119">
        <f>'Quadro 1'!X10</f>
        <v>34</v>
      </c>
      <c r="T10" s="119">
        <f>'Quadro 1'!Y10</f>
        <v>44</v>
      </c>
      <c r="U10" s="119">
        <f>'Quadro 1'!Z10</f>
        <v>78</v>
      </c>
    </row>
    <row r="11" spans="1:21" ht="24.95" customHeight="1" x14ac:dyDescent="0.2">
      <c r="A11" s="374" t="s">
        <v>46</v>
      </c>
      <c r="B11" s="366">
        <v>41</v>
      </c>
      <c r="C11" s="367">
        <v>55</v>
      </c>
      <c r="D11" s="314"/>
      <c r="E11" s="358"/>
      <c r="F11" s="314"/>
      <c r="G11" s="358"/>
      <c r="H11" s="314">
        <v>0</v>
      </c>
      <c r="I11" s="358">
        <v>11</v>
      </c>
      <c r="J11" s="314"/>
      <c r="K11" s="358"/>
      <c r="L11" s="314"/>
      <c r="M11" s="358"/>
      <c r="N11" s="314"/>
      <c r="O11" s="358"/>
      <c r="P11" s="279">
        <f t="shared" si="0"/>
        <v>41</v>
      </c>
      <c r="Q11" s="279">
        <f t="shared" si="0"/>
        <v>66</v>
      </c>
      <c r="R11" s="279">
        <f t="shared" si="1"/>
        <v>107</v>
      </c>
      <c r="S11" s="119">
        <f>'Quadro 1'!X11</f>
        <v>41</v>
      </c>
      <c r="T11" s="119">
        <f>'Quadro 1'!Y11</f>
        <v>66</v>
      </c>
      <c r="U11" s="119">
        <f>'Quadro 1'!Z11</f>
        <v>107</v>
      </c>
    </row>
    <row r="12" spans="1:21" ht="24.95" customHeight="1" x14ac:dyDescent="0.2">
      <c r="A12" s="374" t="s">
        <v>47</v>
      </c>
      <c r="B12" s="366">
        <v>14</v>
      </c>
      <c r="C12" s="367">
        <v>16</v>
      </c>
      <c r="D12" s="314"/>
      <c r="E12" s="358"/>
      <c r="F12" s="314"/>
      <c r="G12" s="358"/>
      <c r="H12" s="314">
        <v>0</v>
      </c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14</v>
      </c>
      <c r="Q12" s="279">
        <f t="shared" si="0"/>
        <v>17</v>
      </c>
      <c r="R12" s="279">
        <f t="shared" si="1"/>
        <v>31</v>
      </c>
      <c r="S12" s="119">
        <f>'Quadro 1'!X12</f>
        <v>14</v>
      </c>
      <c r="T12" s="119">
        <f>'Quadro 1'!Y12</f>
        <v>17</v>
      </c>
      <c r="U12" s="119">
        <f>'Quadro 1'!Z12</f>
        <v>31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87</v>
      </c>
      <c r="C48" s="281">
        <f t="shared" ref="C48:O48" si="2">SUM(C4:C47)</f>
        <v>104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23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4</v>
      </c>
      <c r="O48" s="281">
        <f t="shared" si="2"/>
        <v>5</v>
      </c>
      <c r="P48" s="281">
        <f>SUM(P4:P47)</f>
        <v>93</v>
      </c>
      <c r="Q48" s="281">
        <f>SUM(Q4:Q47)</f>
        <v>132</v>
      </c>
      <c r="R48" s="281">
        <f>P48+Q48</f>
        <v>225</v>
      </c>
    </row>
    <row r="49" spans="1:18" ht="9.9499999999999993" customHeight="1" x14ac:dyDescent="0.2">
      <c r="P49" s="120">
        <f>'Quadro 1'!X48</f>
        <v>93</v>
      </c>
      <c r="Q49" s="120">
        <f>'Quadro 1'!Y48</f>
        <v>132</v>
      </c>
      <c r="R49" s="120">
        <f>'Quadro 1'!Z48</f>
        <v>225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N5" sqref="N5:O8"/>
      <pageMargins left="0.19685039370078741" right="0.19685039370078741" top="0.59055118110236227" bottom="0.19685039370078741" header="0" footer="0"/>
      <printOptions horizontalCentered="1"/>
      <pageSetup paperSize="9" scale="63" orientation="landscape" r:id="rId1"/>
      <headerFooter alignWithMargins="0"/>
    </customSheetView>
  </customSheetViews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2"/>
  <headerFooter alignWithMargins="0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H17" sqref="H17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5" ht="19.5" customHeight="1" x14ac:dyDescent="0.2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5" ht="46.5" customHeight="1" x14ac:dyDescent="0.2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5" ht="29.25" customHeight="1" x14ac:dyDescent="0.2">
      <c r="A4" s="560"/>
      <c r="B4" s="227"/>
      <c r="C4" s="228"/>
      <c r="D4" s="228"/>
      <c r="E4" s="228"/>
      <c r="F4" s="228"/>
      <c r="G4" s="229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5" ht="15" customHeight="1" x14ac:dyDescent="0.2">
      <c r="A5" s="560"/>
      <c r="B5" s="554" t="s">
        <v>203</v>
      </c>
      <c r="C5" s="554"/>
      <c r="D5" s="554" t="s">
        <v>441</v>
      </c>
      <c r="E5" s="554"/>
      <c r="F5" s="554" t="s">
        <v>204</v>
      </c>
      <c r="G5" s="554"/>
      <c r="H5" s="555"/>
      <c r="I5" s="556"/>
      <c r="J5" s="555"/>
      <c r="K5" s="556"/>
      <c r="L5" s="555"/>
      <c r="M5" s="556"/>
      <c r="N5" s="555"/>
      <c r="O5" s="556"/>
      <c r="P5" s="555"/>
      <c r="Q5" s="556"/>
      <c r="R5" s="555"/>
      <c r="S5" s="556"/>
      <c r="T5" s="537"/>
      <c r="U5" s="537"/>
      <c r="V5" s="537"/>
    </row>
    <row r="6" spans="1:25" ht="15" customHeight="1" x14ac:dyDescent="0.2">
      <c r="A6" s="56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415</v>
      </c>
      <c r="B8" s="314">
        <v>1</v>
      </c>
      <c r="C8" s="358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1</v>
      </c>
      <c r="U8" s="279">
        <f t="shared" ref="U8:U50" si="1">C8+E8+G8+I8+K8+M8+O8+Q8+S8</f>
        <v>0</v>
      </c>
      <c r="V8" s="279">
        <f t="shared" ref="V8:V50" si="2">T8+U8</f>
        <v>1</v>
      </c>
      <c r="W8" s="119">
        <f>'Quadro 1'!X5</f>
        <v>1</v>
      </c>
      <c r="X8" s="119">
        <f>'Quadro 1'!Y5</f>
        <v>0</v>
      </c>
      <c r="Y8" s="119">
        <f>'Quadro 1'!Z5</f>
        <v>1</v>
      </c>
    </row>
    <row r="9" spans="1:25" ht="24.95" customHeight="1" x14ac:dyDescent="0.2">
      <c r="A9" s="374" t="s">
        <v>416</v>
      </c>
      <c r="B9" s="314"/>
      <c r="C9" s="358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 x14ac:dyDescent="0.2">
      <c r="A10" s="374" t="s">
        <v>417</v>
      </c>
      <c r="B10" s="314">
        <v>1</v>
      </c>
      <c r="C10" s="358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1</v>
      </c>
      <c r="U10" s="279">
        <f t="shared" si="1"/>
        <v>0</v>
      </c>
      <c r="V10" s="279">
        <f t="shared" si="2"/>
        <v>1</v>
      </c>
      <c r="W10" s="119">
        <f>'Quadro 1'!X7</f>
        <v>1</v>
      </c>
      <c r="X10" s="119">
        <f>'Quadro 1'!Y7</f>
        <v>0</v>
      </c>
      <c r="Y10" s="119">
        <f>'Quadro 1'!Z7</f>
        <v>1</v>
      </c>
    </row>
    <row r="11" spans="1:25" ht="24.95" customHeight="1" x14ac:dyDescent="0.2">
      <c r="A11" s="374" t="s">
        <v>418</v>
      </c>
      <c r="B11" s="314">
        <v>2</v>
      </c>
      <c r="C11" s="358">
        <v>5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2</v>
      </c>
      <c r="U11" s="279">
        <f t="shared" si="1"/>
        <v>5</v>
      </c>
      <c r="V11" s="279">
        <f t="shared" si="2"/>
        <v>7</v>
      </c>
      <c r="W11" s="119">
        <f>'Quadro 1'!X8</f>
        <v>2</v>
      </c>
      <c r="X11" s="119">
        <f>'Quadro 1'!Y8</f>
        <v>5</v>
      </c>
      <c r="Y11" s="119">
        <f>'Quadro 1'!Z8</f>
        <v>7</v>
      </c>
    </row>
    <row r="12" spans="1:25" ht="24.95" customHeight="1" x14ac:dyDescent="0.2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>
        <v>32</v>
      </c>
      <c r="C13" s="367">
        <v>33</v>
      </c>
      <c r="D13" s="333"/>
      <c r="E13" s="354"/>
      <c r="F13" s="333"/>
      <c r="G13" s="354"/>
      <c r="H13" s="314">
        <v>2</v>
      </c>
      <c r="I13" s="358">
        <v>11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34</v>
      </c>
      <c r="U13" s="279">
        <f t="shared" si="1"/>
        <v>44</v>
      </c>
      <c r="V13" s="279">
        <f t="shared" si="2"/>
        <v>78</v>
      </c>
      <c r="W13" s="119">
        <f>'Quadro 1'!X10</f>
        <v>34</v>
      </c>
      <c r="X13" s="119">
        <f>'Quadro 1'!Y10</f>
        <v>44</v>
      </c>
      <c r="Y13" s="119">
        <f>'Quadro 1'!Z10</f>
        <v>78</v>
      </c>
    </row>
    <row r="14" spans="1:25" ht="24.95" customHeight="1" x14ac:dyDescent="0.2">
      <c r="A14" s="374" t="s">
        <v>46</v>
      </c>
      <c r="B14" s="366">
        <v>41</v>
      </c>
      <c r="C14" s="367">
        <v>55</v>
      </c>
      <c r="D14" s="333"/>
      <c r="E14" s="354"/>
      <c r="F14" s="333"/>
      <c r="G14" s="354"/>
      <c r="H14" s="314">
        <v>0</v>
      </c>
      <c r="I14" s="358">
        <v>11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41</v>
      </c>
      <c r="U14" s="279">
        <f t="shared" si="1"/>
        <v>66</v>
      </c>
      <c r="V14" s="279">
        <f t="shared" si="2"/>
        <v>107</v>
      </c>
      <c r="W14" s="119">
        <f>'Quadro 1'!X11</f>
        <v>41</v>
      </c>
      <c r="X14" s="119">
        <f>'Quadro 1'!Y11</f>
        <v>66</v>
      </c>
      <c r="Y14" s="119">
        <f>'Quadro 1'!Z11</f>
        <v>107</v>
      </c>
    </row>
    <row r="15" spans="1:25" ht="24.95" customHeight="1" x14ac:dyDescent="0.2">
      <c r="A15" s="374" t="s">
        <v>47</v>
      </c>
      <c r="B15" s="366">
        <v>14</v>
      </c>
      <c r="C15" s="367">
        <v>16</v>
      </c>
      <c r="D15" s="333"/>
      <c r="E15" s="354"/>
      <c r="F15" s="333"/>
      <c r="G15" s="354"/>
      <c r="H15" s="314">
        <v>0</v>
      </c>
      <c r="I15" s="358">
        <v>1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14</v>
      </c>
      <c r="U15" s="279">
        <f t="shared" si="1"/>
        <v>17</v>
      </c>
      <c r="V15" s="279">
        <f t="shared" si="2"/>
        <v>31</v>
      </c>
      <c r="W15" s="119">
        <f>'Quadro 1'!X12</f>
        <v>14</v>
      </c>
      <c r="X15" s="119">
        <f>'Quadro 1'!Y12</f>
        <v>17</v>
      </c>
      <c r="Y15" s="119">
        <f>'Quadro 1'!Z12</f>
        <v>31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0</v>
      </c>
      <c r="U17" s="279">
        <f t="shared" si="1"/>
        <v>0</v>
      </c>
      <c r="V17" s="279">
        <f t="shared" si="2"/>
        <v>0</v>
      </c>
      <c r="W17" s="119">
        <f>'Quadro 1'!X14</f>
        <v>0</v>
      </c>
      <c r="X17" s="119">
        <f>'Quadro 1'!Y14</f>
        <v>0</v>
      </c>
      <c r="Y17" s="119">
        <f>'Quadro 1'!Z14</f>
        <v>0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">
      <c r="A51" s="78" t="s">
        <v>77</v>
      </c>
      <c r="B51" s="281">
        <f t="shared" ref="B51:U51" si="3">SUM(B7:B50)</f>
        <v>91</v>
      </c>
      <c r="C51" s="281">
        <f t="shared" si="3"/>
        <v>109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2</v>
      </c>
      <c r="I51" s="281">
        <f t="shared" si="3"/>
        <v>23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93</v>
      </c>
      <c r="U51" s="281">
        <f t="shared" si="3"/>
        <v>132</v>
      </c>
      <c r="V51" s="281">
        <f>T51+U51</f>
        <v>225</v>
      </c>
    </row>
    <row r="52" spans="1:26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93</v>
      </c>
      <c r="U52" s="125">
        <f>'Quadro 1'!Y48</f>
        <v>132</v>
      </c>
      <c r="V52" s="125">
        <f>'Quadro 1'!Z48</f>
        <v>225</v>
      </c>
    </row>
    <row r="53" spans="1:26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6"/>
    </row>
    <row r="57" spans="1:26" s="117" customFormat="1" ht="16.5" customHeight="1" x14ac:dyDescent="0.2">
      <c r="A57" s="557" t="s">
        <v>521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6" s="117" customFormat="1" ht="13.35" customHeight="1" x14ac:dyDescent="0.2">
      <c r="A58" s="558" t="s">
        <v>433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6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5" customHeight="1" x14ac:dyDescent="0.3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algorithmName="SHA-512" hashValue="21+BGqSzpX1zFK7Uk5ChXv8tqXgEix/SlwzD1GvYybESTpx/co44ER3pjhY/3BeGKM3g9y49vsb4CSh2eHHH8g==" saltValue="4qabX4QralyGzZDupIsonA==" spinCount="100000" sheet="1" selectLockedCells="1"/>
  <customSheetViews>
    <customSheetView guid="{6595ED6F-2BEF-47A5-A1F1-34D9597A6097}" showGridLines="0" fitToPage="1">
      <pane xSplit="1" ySplit="6" topLeftCell="B7" activePane="bottomRight" state="frozen"/>
      <selection pane="bottomRight" activeCell="H17" sqref="H17"/>
      <pageMargins left="0.19685039370078741" right="0.19685039370078741" top="0.39370078740157483" bottom="0.39370078740157483" header="0" footer="0"/>
      <printOptions horizontalCentered="1"/>
      <pageSetup paperSize="9" scale="38" orientation="landscape" r:id="rId1"/>
      <headerFooter alignWithMargins="0"/>
    </customSheetView>
  </customSheetViews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2"/>
  <headerFooter alignWithMargins="0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K13" sqref="K13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0" t="s">
        <v>495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5" s="69" customFormat="1" ht="30" customHeight="1" x14ac:dyDescent="0.2">
      <c r="A2" s="529" t="s">
        <v>498</v>
      </c>
      <c r="B2" s="529" t="s">
        <v>496</v>
      </c>
      <c r="C2" s="529"/>
      <c r="D2" s="529" t="s">
        <v>497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5" s="69" customFormat="1" ht="15" customHeight="1" x14ac:dyDescent="0.2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9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>
        <v>0</v>
      </c>
      <c r="C5" s="350"/>
      <c r="D5" s="349">
        <v>0</v>
      </c>
      <c r="E5" s="350"/>
      <c r="F5" s="349">
        <v>0</v>
      </c>
      <c r="G5" s="350"/>
      <c r="H5" s="349">
        <v>0</v>
      </c>
      <c r="I5" s="350"/>
      <c r="J5" s="349">
        <v>0</v>
      </c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>
        <v>0</v>
      </c>
      <c r="C7" s="350"/>
      <c r="D7" s="349">
        <v>0</v>
      </c>
      <c r="E7" s="350"/>
      <c r="F7" s="349">
        <v>0</v>
      </c>
      <c r="G7" s="350"/>
      <c r="H7" s="349">
        <v>0</v>
      </c>
      <c r="I7" s="350"/>
      <c r="J7" s="349">
        <v>0</v>
      </c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>
        <v>0</v>
      </c>
      <c r="C8" s="350"/>
      <c r="D8" s="349">
        <v>0</v>
      </c>
      <c r="E8" s="350">
        <v>0</v>
      </c>
      <c r="F8" s="349">
        <v>0</v>
      </c>
      <c r="G8" s="350">
        <v>0</v>
      </c>
      <c r="H8" s="349">
        <v>0</v>
      </c>
      <c r="I8" s="350">
        <v>0</v>
      </c>
      <c r="J8" s="349">
        <v>0</v>
      </c>
      <c r="K8" s="350">
        <v>0</v>
      </c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>
        <v>0.52083333333333337</v>
      </c>
      <c r="C10" s="350">
        <v>0.45833333333333331</v>
      </c>
      <c r="D10" s="349"/>
      <c r="E10" s="350"/>
      <c r="F10" s="349">
        <v>0.5</v>
      </c>
      <c r="G10" s="350">
        <v>0.16666666666666666</v>
      </c>
      <c r="H10" s="349">
        <v>0.35416666666666669</v>
      </c>
      <c r="I10" s="350">
        <v>0</v>
      </c>
      <c r="J10" s="349">
        <v>8.3333333333333329E-2</v>
      </c>
      <c r="K10" s="350" t="s">
        <v>556</v>
      </c>
      <c r="L10" s="288">
        <f t="shared" si="0"/>
        <v>1.4583333333333335</v>
      </c>
      <c r="M10" s="288" t="e">
        <f t="shared" si="0"/>
        <v>#VALUE!</v>
      </c>
      <c r="N10" s="288" t="e">
        <f t="shared" si="1"/>
        <v>#VALUE!</v>
      </c>
    </row>
    <row r="11" spans="1:15" s="69" customFormat="1" ht="24.95" customHeight="1" x14ac:dyDescent="0.2">
      <c r="A11" s="374" t="s">
        <v>46</v>
      </c>
      <c r="B11" s="349" t="s">
        <v>559</v>
      </c>
      <c r="C11" s="350" t="s">
        <v>560</v>
      </c>
      <c r="D11" s="349"/>
      <c r="E11" s="350"/>
      <c r="F11" s="349" t="s">
        <v>561</v>
      </c>
      <c r="G11" s="350" t="s">
        <v>562</v>
      </c>
      <c r="H11" s="349" t="s">
        <v>563</v>
      </c>
      <c r="I11" s="350">
        <v>4.479166666666667</v>
      </c>
      <c r="J11" s="349">
        <v>27.791666666666668</v>
      </c>
      <c r="K11" s="350">
        <v>43.75</v>
      </c>
      <c r="L11" s="288" t="e">
        <f t="shared" si="0"/>
        <v>#VALUE!</v>
      </c>
      <c r="M11" s="288" t="e">
        <f t="shared" si="0"/>
        <v>#VALUE!</v>
      </c>
      <c r="N11" s="288" t="e">
        <f t="shared" si="1"/>
        <v>#VALUE!</v>
      </c>
    </row>
    <row r="12" spans="1:15" s="69" customFormat="1" ht="24.95" customHeight="1" x14ac:dyDescent="0.2">
      <c r="A12" s="374" t="s">
        <v>47</v>
      </c>
      <c r="B12" s="349">
        <v>5.5</v>
      </c>
      <c r="C12" s="350">
        <v>0.75</v>
      </c>
      <c r="D12" s="349"/>
      <c r="E12" s="350"/>
      <c r="F12" s="349">
        <v>1.1666666666666667</v>
      </c>
      <c r="G12" s="350">
        <v>9.5833333333333339</v>
      </c>
      <c r="H12" s="349">
        <v>0.29166666666666669</v>
      </c>
      <c r="I12" s="350">
        <v>10.75</v>
      </c>
      <c r="J12" s="349">
        <v>0</v>
      </c>
      <c r="K12" s="350">
        <v>3.375</v>
      </c>
      <c r="L12" s="288">
        <f t="shared" si="0"/>
        <v>6.9583333333333339</v>
      </c>
      <c r="M12" s="288">
        <f t="shared" si="0"/>
        <v>24.458333333333336</v>
      </c>
      <c r="N12" s="288">
        <f t="shared" si="1"/>
        <v>31.416666666666671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6.020833333333333</v>
      </c>
      <c r="C48" s="290">
        <f t="shared" si="2"/>
        <v>1.2083333333333333</v>
      </c>
      <c r="D48" s="290">
        <f t="shared" si="2"/>
        <v>0</v>
      </c>
      <c r="E48" s="290">
        <f t="shared" si="2"/>
        <v>0</v>
      </c>
      <c r="F48" s="290">
        <f t="shared" si="2"/>
        <v>1.6666666666666667</v>
      </c>
      <c r="G48" s="290">
        <f t="shared" si="2"/>
        <v>9.75</v>
      </c>
      <c r="H48" s="290">
        <f t="shared" si="2"/>
        <v>0.64583333333333337</v>
      </c>
      <c r="I48" s="290">
        <f t="shared" si="2"/>
        <v>15.229166666666668</v>
      </c>
      <c r="J48" s="290">
        <f t="shared" si="2"/>
        <v>27.875</v>
      </c>
      <c r="K48" s="290">
        <f t="shared" si="2"/>
        <v>47.125</v>
      </c>
      <c r="L48" s="290" t="e">
        <f>SUM(L4:L47)</f>
        <v>#VALUE!</v>
      </c>
      <c r="M48" s="290" t="e">
        <f>SUM(M4:M47)</f>
        <v>#VALUE!</v>
      </c>
      <c r="N48" s="290" t="e">
        <f>L48+M48</f>
        <v>#VALUE!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K13" sqref="K13"/>
      <pageMargins left="0.59055118110236227" right="0.19685039370078741" top="0.59055118110236227" bottom="0.19685039370078741" header="0" footer="0"/>
      <printOptions horizontalCentered="1"/>
      <pageSetup paperSize="9" scale="69" orientation="portrait" r:id="rId1"/>
      <headerFooter alignWithMargins="0"/>
    </customSheetView>
  </customSheetViews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2"/>
  <headerFooter alignWithMargins="0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6" sqref="E6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0" t="s">
        <v>499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 x14ac:dyDescent="0.15">
      <c r="A2" s="529" t="s">
        <v>211</v>
      </c>
      <c r="B2" s="529" t="s">
        <v>212</v>
      </c>
      <c r="C2" s="529"/>
      <c r="D2" s="529" t="s">
        <v>504</v>
      </c>
      <c r="E2" s="529"/>
      <c r="F2" s="529" t="s">
        <v>41</v>
      </c>
      <c r="G2" s="529"/>
      <c r="H2" s="529" t="s">
        <v>41</v>
      </c>
    </row>
    <row r="3" spans="1:8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9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>
        <v>0</v>
      </c>
      <c r="C5" s="350">
        <v>0</v>
      </c>
      <c r="D5" s="349">
        <v>0</v>
      </c>
      <c r="E5" s="350">
        <v>0</v>
      </c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>
        <v>0</v>
      </c>
      <c r="C7" s="350">
        <v>0</v>
      </c>
      <c r="D7" s="349">
        <v>0</v>
      </c>
      <c r="E7" s="350">
        <v>0</v>
      </c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>
        <v>0</v>
      </c>
      <c r="C8" s="350">
        <v>0</v>
      </c>
      <c r="D8" s="349">
        <v>0</v>
      </c>
      <c r="E8" s="350">
        <v>0</v>
      </c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 t="s">
        <v>557</v>
      </c>
      <c r="C10" s="350">
        <v>0</v>
      </c>
      <c r="D10" s="349">
        <v>0</v>
      </c>
      <c r="E10" s="350">
        <v>0</v>
      </c>
      <c r="F10" s="288" t="e">
        <f t="shared" si="0"/>
        <v>#VALUE!</v>
      </c>
      <c r="G10" s="288">
        <f t="shared" si="0"/>
        <v>0</v>
      </c>
      <c r="H10" s="288" t="e">
        <f t="shared" si="1"/>
        <v>#VALUE!</v>
      </c>
    </row>
    <row r="11" spans="1:8" s="53" customFormat="1" ht="24.95" customHeight="1" x14ac:dyDescent="0.15">
      <c r="A11" s="374" t="s">
        <v>46</v>
      </c>
      <c r="B11" s="349">
        <v>0</v>
      </c>
      <c r="C11" s="350">
        <v>0</v>
      </c>
      <c r="D11" s="349">
        <v>0</v>
      </c>
      <c r="E11" s="350">
        <v>0</v>
      </c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>
        <v>0</v>
      </c>
      <c r="C12" s="350">
        <v>0</v>
      </c>
      <c r="D12" s="349">
        <v>0</v>
      </c>
      <c r="E12" s="350">
        <v>0</v>
      </c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 t="e">
        <f t="shared" si="2"/>
        <v>#VALUE!</v>
      </c>
      <c r="G48" s="290">
        <f t="shared" si="2"/>
        <v>0</v>
      </c>
      <c r="H48" s="290" t="e">
        <f>F48+G48</f>
        <v>#VALUE!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customSheetViews>
    <customSheetView guid="{6595ED6F-2BEF-47A5-A1F1-34D9597A6097}" showGridLines="0">
      <pane xSplit="1" ySplit="3" topLeftCell="B4" activePane="bottomRight" state="frozen"/>
      <selection pane="bottomRight" activeCell="E6" sqref="E6"/>
      <pageMargins left="0.23622047244094491" right="0.23622047244094491" top="0.43307086614173229" bottom="0.19685039370078741" header="0" footer="0"/>
      <pageSetup paperSize="9" scale="80" orientation="portrait" r:id="rId1"/>
      <headerFooter alignWithMargins="0"/>
    </customSheetView>
  </customSheetViews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2"/>
  <headerFooter alignWithMargins="0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J17" sqref="J17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 x14ac:dyDescent="0.15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9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>
        <v>16</v>
      </c>
      <c r="Q5" s="411"/>
      <c r="R5" s="410"/>
      <c r="S5" s="411"/>
      <c r="T5" s="410"/>
      <c r="U5" s="411"/>
      <c r="V5" s="410"/>
      <c r="W5" s="411"/>
      <c r="X5" s="410"/>
      <c r="Y5" s="411"/>
      <c r="Z5" s="410">
        <v>3</v>
      </c>
      <c r="AA5" s="411"/>
      <c r="AB5" s="412">
        <f t="shared" ref="AB5:AC47" si="0">B5+D5+F5+H5+J5+L5+N5+P5+R5+T5+V5+X5+Z5</f>
        <v>19</v>
      </c>
      <c r="AC5" s="412">
        <f t="shared" si="0"/>
        <v>0</v>
      </c>
      <c r="AD5" s="412">
        <f t="shared" ref="AD5:AD47" si="1">AB5+AC5</f>
        <v>19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>
        <v>10</v>
      </c>
      <c r="J7" s="410"/>
      <c r="K7" s="411"/>
      <c r="L7" s="410"/>
      <c r="M7" s="411"/>
      <c r="N7" s="410"/>
      <c r="O7" s="411"/>
      <c r="P7" s="410"/>
      <c r="Q7" s="411">
        <v>21</v>
      </c>
      <c r="R7" s="410"/>
      <c r="S7" s="411"/>
      <c r="T7" s="410"/>
      <c r="U7" s="411"/>
      <c r="V7" s="410"/>
      <c r="W7" s="411"/>
      <c r="X7" s="410"/>
      <c r="Y7" s="411"/>
      <c r="Z7" s="410">
        <v>2</v>
      </c>
      <c r="AA7" s="411">
        <v>1</v>
      </c>
      <c r="AB7" s="412">
        <f t="shared" si="0"/>
        <v>2</v>
      </c>
      <c r="AC7" s="412">
        <f t="shared" si="0"/>
        <v>32</v>
      </c>
      <c r="AD7" s="412">
        <f t="shared" si="1"/>
        <v>34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/>
      <c r="G8" s="411">
        <v>4</v>
      </c>
      <c r="H8" s="410"/>
      <c r="I8" s="411">
        <v>31</v>
      </c>
      <c r="J8" s="410"/>
      <c r="K8" s="411"/>
      <c r="L8" s="410"/>
      <c r="M8" s="411"/>
      <c r="N8" s="410"/>
      <c r="O8" s="411"/>
      <c r="P8" s="410">
        <v>36</v>
      </c>
      <c r="Q8" s="411">
        <v>107</v>
      </c>
      <c r="R8" s="410"/>
      <c r="S8" s="411"/>
      <c r="T8" s="410"/>
      <c r="U8" s="411"/>
      <c r="V8" s="410"/>
      <c r="W8" s="411"/>
      <c r="X8" s="410"/>
      <c r="Y8" s="411"/>
      <c r="Z8" s="410">
        <v>6</v>
      </c>
      <c r="AA8" s="411">
        <v>15</v>
      </c>
      <c r="AB8" s="412">
        <f t="shared" si="0"/>
        <v>42</v>
      </c>
      <c r="AC8" s="412">
        <f t="shared" si="0"/>
        <v>157</v>
      </c>
      <c r="AD8" s="412">
        <f t="shared" si="1"/>
        <v>199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>
        <v>15</v>
      </c>
      <c r="C10" s="411"/>
      <c r="D10" s="410">
        <v>46</v>
      </c>
      <c r="E10" s="411">
        <v>20</v>
      </c>
      <c r="F10" s="410">
        <v>5</v>
      </c>
      <c r="G10" s="411">
        <v>2</v>
      </c>
      <c r="H10" s="410">
        <v>56</v>
      </c>
      <c r="I10" s="411">
        <v>871.5</v>
      </c>
      <c r="J10" s="410"/>
      <c r="K10" s="411">
        <v>4</v>
      </c>
      <c r="L10" s="410"/>
      <c r="M10" s="411">
        <v>5</v>
      </c>
      <c r="N10" s="410"/>
      <c r="O10" s="411"/>
      <c r="P10" s="410">
        <v>60</v>
      </c>
      <c r="Q10" s="411">
        <v>67</v>
      </c>
      <c r="R10" s="410"/>
      <c r="S10" s="411"/>
      <c r="T10" s="410"/>
      <c r="U10" s="411"/>
      <c r="V10" s="410">
        <v>4</v>
      </c>
      <c r="W10" s="411">
        <v>2</v>
      </c>
      <c r="X10" s="410"/>
      <c r="Y10" s="411"/>
      <c r="Z10" s="410">
        <v>18</v>
      </c>
      <c r="AA10" s="411">
        <v>25.5</v>
      </c>
      <c r="AB10" s="412">
        <f t="shared" si="0"/>
        <v>204</v>
      </c>
      <c r="AC10" s="412">
        <f t="shared" si="0"/>
        <v>997</v>
      </c>
      <c r="AD10" s="412">
        <f t="shared" si="1"/>
        <v>1201</v>
      </c>
    </row>
    <row r="11" spans="1:30" ht="24.95" customHeight="1" x14ac:dyDescent="0.15">
      <c r="A11" s="374" t="s">
        <v>46</v>
      </c>
      <c r="B11" s="410"/>
      <c r="C11" s="411">
        <v>15</v>
      </c>
      <c r="D11" s="410">
        <v>3</v>
      </c>
      <c r="E11" s="411">
        <v>84</v>
      </c>
      <c r="F11" s="410">
        <v>9</v>
      </c>
      <c r="G11" s="411">
        <v>16</v>
      </c>
      <c r="H11" s="410">
        <v>130</v>
      </c>
      <c r="I11" s="411">
        <v>589</v>
      </c>
      <c r="J11" s="410">
        <v>47</v>
      </c>
      <c r="K11" s="411"/>
      <c r="L11" s="410"/>
      <c r="M11" s="411">
        <v>19</v>
      </c>
      <c r="N11" s="410"/>
      <c r="O11" s="411"/>
      <c r="P11" s="410">
        <v>20</v>
      </c>
      <c r="Q11" s="411">
        <v>17</v>
      </c>
      <c r="R11" s="410"/>
      <c r="S11" s="411"/>
      <c r="T11" s="410"/>
      <c r="U11" s="411"/>
      <c r="V11" s="410">
        <v>5</v>
      </c>
      <c r="W11" s="411">
        <v>4</v>
      </c>
      <c r="X11" s="410"/>
      <c r="Y11" s="411"/>
      <c r="Z11" s="410">
        <v>5</v>
      </c>
      <c r="AA11" s="411">
        <v>4</v>
      </c>
      <c r="AB11" s="412">
        <f t="shared" si="0"/>
        <v>219</v>
      </c>
      <c r="AC11" s="412">
        <f t="shared" si="0"/>
        <v>748</v>
      </c>
      <c r="AD11" s="412">
        <f t="shared" si="1"/>
        <v>967</v>
      </c>
    </row>
    <row r="12" spans="1:30" ht="24.95" customHeight="1" x14ac:dyDescent="0.15">
      <c r="A12" s="374" t="s">
        <v>47</v>
      </c>
      <c r="B12" s="410">
        <v>11</v>
      </c>
      <c r="C12" s="411"/>
      <c r="D12" s="410"/>
      <c r="E12" s="411"/>
      <c r="F12" s="410"/>
      <c r="G12" s="411">
        <v>3</v>
      </c>
      <c r="H12" s="410">
        <v>417</v>
      </c>
      <c r="I12" s="411">
        <v>161</v>
      </c>
      <c r="J12" s="410">
        <v>111</v>
      </c>
      <c r="K12" s="411"/>
      <c r="L12" s="410"/>
      <c r="M12" s="411">
        <v>0</v>
      </c>
      <c r="N12" s="410"/>
      <c r="O12" s="411"/>
      <c r="P12" s="410">
        <v>4</v>
      </c>
      <c r="Q12" s="411">
        <v>12</v>
      </c>
      <c r="R12" s="410"/>
      <c r="S12" s="411"/>
      <c r="T12" s="410"/>
      <c r="U12" s="411"/>
      <c r="V12" s="410">
        <v>2</v>
      </c>
      <c r="W12" s="411"/>
      <c r="X12" s="410"/>
      <c r="Y12" s="411"/>
      <c r="Z12" s="410"/>
      <c r="AA12" s="411">
        <v>1</v>
      </c>
      <c r="AB12" s="412">
        <f t="shared" si="0"/>
        <v>545</v>
      </c>
      <c r="AC12" s="412">
        <f t="shared" si="0"/>
        <v>177</v>
      </c>
      <c r="AD12" s="412">
        <f t="shared" si="1"/>
        <v>722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26</v>
      </c>
      <c r="C48" s="416">
        <f t="shared" si="2"/>
        <v>15</v>
      </c>
      <c r="D48" s="416">
        <f t="shared" si="2"/>
        <v>49</v>
      </c>
      <c r="E48" s="416">
        <f t="shared" si="2"/>
        <v>104</v>
      </c>
      <c r="F48" s="416">
        <f t="shared" si="2"/>
        <v>14</v>
      </c>
      <c r="G48" s="416">
        <f t="shared" si="2"/>
        <v>25</v>
      </c>
      <c r="H48" s="416">
        <f t="shared" si="2"/>
        <v>603</v>
      </c>
      <c r="I48" s="416">
        <f t="shared" si="2"/>
        <v>1662.5</v>
      </c>
      <c r="J48" s="416">
        <f t="shared" si="2"/>
        <v>158</v>
      </c>
      <c r="K48" s="416">
        <f t="shared" si="2"/>
        <v>4</v>
      </c>
      <c r="L48" s="416">
        <f t="shared" si="2"/>
        <v>0</v>
      </c>
      <c r="M48" s="416">
        <f t="shared" si="2"/>
        <v>24</v>
      </c>
      <c r="N48" s="416">
        <f t="shared" si="2"/>
        <v>0</v>
      </c>
      <c r="O48" s="416">
        <f t="shared" si="2"/>
        <v>0</v>
      </c>
      <c r="P48" s="416">
        <f t="shared" si="2"/>
        <v>136</v>
      </c>
      <c r="Q48" s="416">
        <f t="shared" si="2"/>
        <v>224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11</v>
      </c>
      <c r="W48" s="416">
        <f t="shared" si="2"/>
        <v>6</v>
      </c>
      <c r="X48" s="416">
        <f t="shared" si="2"/>
        <v>0</v>
      </c>
      <c r="Y48" s="416">
        <f t="shared" si="2"/>
        <v>0</v>
      </c>
      <c r="Z48" s="416">
        <f t="shared" si="2"/>
        <v>34</v>
      </c>
      <c r="AA48" s="416">
        <f t="shared" si="2"/>
        <v>46.5</v>
      </c>
      <c r="AB48" s="416">
        <f>SUM(AB4:AB47)</f>
        <v>1031</v>
      </c>
      <c r="AC48" s="416">
        <f>SUM(AC4:AC47)</f>
        <v>2111</v>
      </c>
      <c r="AD48" s="416">
        <f>SUM(AD4:AD47)</f>
        <v>3142</v>
      </c>
    </row>
    <row r="49" spans="1:30" ht="9.9499999999999993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J17" sqref="J17"/>
      <pageMargins left="0.19685039370078741" right="0.19685039370078741" top="0.59055118110236227" bottom="0.59055118110236227" header="0" footer="0"/>
      <printOptions horizontalCentered="1"/>
      <pageSetup paperSize="9" scale="51" orientation="landscape" r:id="rId1"/>
      <headerFooter alignWithMargins="0"/>
    </customSheetView>
  </customSheetViews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/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 x14ac:dyDescent="0.2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 x14ac:dyDescent="0.2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 x14ac:dyDescent="0.2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 x14ac:dyDescent="0.2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 x14ac:dyDescent="0.2">
      <c r="B10" s="518" t="s">
        <v>436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 x14ac:dyDescent="0.2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x14ac:dyDescent="0.2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x14ac:dyDescent="0.2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x14ac:dyDescent="0.2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x14ac:dyDescent="0.2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x14ac:dyDescent="0.2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x14ac:dyDescent="0.2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x14ac:dyDescent="0.2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x14ac:dyDescent="0.2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x14ac:dyDescent="0.2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x14ac:dyDescent="0.2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x14ac:dyDescent="0.2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x14ac:dyDescent="0.2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x14ac:dyDescent="0.2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x14ac:dyDescent="0.2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x14ac:dyDescent="0.2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x14ac:dyDescent="0.2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x14ac:dyDescent="0.2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x14ac:dyDescent="0.2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x14ac:dyDescent="0.2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x14ac:dyDescent="0.2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x14ac:dyDescent="0.2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x14ac:dyDescent="0.2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x14ac:dyDescent="0.2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x14ac:dyDescent="0.2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x14ac:dyDescent="0.2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x14ac:dyDescent="0.2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x14ac:dyDescent="0.2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x14ac:dyDescent="0.2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x14ac:dyDescent="0.2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x14ac:dyDescent="0.2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x14ac:dyDescent="0.2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x14ac:dyDescent="0.2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x14ac:dyDescent="0.2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x14ac:dyDescent="0.2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x14ac:dyDescent="0.2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x14ac:dyDescent="0.2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x14ac:dyDescent="0.2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5" thickBot="1" x14ac:dyDescent="0.25">
      <c r="B57" s="507"/>
      <c r="C57" s="508"/>
      <c r="D57" s="508"/>
      <c r="E57" s="508"/>
      <c r="F57" s="508"/>
      <c r="G57" s="508"/>
      <c r="H57" s="508"/>
      <c r="I57" s="508"/>
      <c r="J57" s="509"/>
    </row>
    <row r="58" spans="2:10" ht="13.5" thickTop="1" x14ac:dyDescent="0.2"/>
  </sheetData>
  <sheetProtection algorithmName="SHA-512" hashValue="DbZmQ3WVYkm5BrRcuN+Gl/AxgN47kiaH5TPYrkaImIoyixAClsRFeGYgeZLbVENnB7A5NUvD+N4piEhjG2XPsA==" saltValue="fZQxT96IXX/30k90CwWtbw==" spinCount="100000" sheet="1" objects="1" scenarios="1"/>
  <customSheetViews>
    <customSheetView guid="{6595ED6F-2BEF-47A5-A1F1-34D9597A6097}" showGridLines="0">
      <pageMargins left="0.70866141732283472" right="0.70866141732283472" top="0.51181102362204722" bottom="0.59055118110236227" header="0.31496062992125984" footer="0.31496062992125984"/>
      <printOptions horizontalCentered="1"/>
      <pageSetup paperSize="9" orientation="portrait" r:id="rId1"/>
    </customSheetView>
  </customSheetViews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20" sqref="D20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1" t="s">
        <v>451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3" t="s">
        <v>229</v>
      </c>
      <c r="B2" s="574"/>
      <c r="C2" s="574"/>
      <c r="D2" s="575"/>
    </row>
    <row r="3" spans="1:21" ht="15" customHeight="1" x14ac:dyDescent="0.2">
      <c r="A3" s="136" t="s">
        <v>11</v>
      </c>
      <c r="B3" s="576" t="s">
        <v>230</v>
      </c>
      <c r="C3" s="577"/>
      <c r="D3" s="137" t="s">
        <v>231</v>
      </c>
    </row>
    <row r="4" spans="1:21" ht="15" customHeight="1" x14ac:dyDescent="0.2">
      <c r="A4" s="417">
        <v>43510</v>
      </c>
      <c r="B4" s="578"/>
      <c r="C4" s="579"/>
      <c r="D4" s="580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1"/>
    </row>
    <row r="6" spans="1:21" ht="21.95" customHeight="1" x14ac:dyDescent="0.2">
      <c r="A6" s="237" t="s">
        <v>203</v>
      </c>
      <c r="B6" s="312">
        <v>0</v>
      </c>
      <c r="C6" s="344">
        <v>0.29166666666666669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0</v>
      </c>
      <c r="C11" s="230">
        <f>SUM(C6:C10)</f>
        <v>0.29166666666666669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72" t="s">
        <v>414</v>
      </c>
      <c r="C13" s="572"/>
      <c r="D13" s="57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3" t="s">
        <v>229</v>
      </c>
      <c r="B16" s="574"/>
      <c r="C16" s="574"/>
      <c r="D16" s="575"/>
    </row>
    <row r="17" spans="1:21" ht="15" customHeight="1" x14ac:dyDescent="0.2">
      <c r="A17" s="141" t="s">
        <v>11</v>
      </c>
      <c r="B17" s="576" t="s">
        <v>230</v>
      </c>
      <c r="C17" s="577"/>
      <c r="D17" s="137" t="s">
        <v>231</v>
      </c>
    </row>
    <row r="18" spans="1:21" ht="15" customHeight="1" x14ac:dyDescent="0.2">
      <c r="A18" s="417">
        <v>43511</v>
      </c>
      <c r="B18" s="578"/>
      <c r="C18" s="579"/>
      <c r="D18" s="580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1"/>
    </row>
    <row r="20" spans="1:21" ht="21.95" customHeight="1" x14ac:dyDescent="0.2">
      <c r="A20" s="237" t="s">
        <v>203</v>
      </c>
      <c r="B20" s="312">
        <v>16</v>
      </c>
      <c r="C20" s="344">
        <v>0.29166666666666669</v>
      </c>
      <c r="D20" s="293" t="s">
        <v>463</v>
      </c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16</v>
      </c>
      <c r="C25" s="230">
        <f>SUM(C20:C24)</f>
        <v>0.29166666666666669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72" t="s">
        <v>414</v>
      </c>
      <c r="C27" s="572"/>
      <c r="D27" s="57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3" t="s">
        <v>229</v>
      </c>
      <c r="B30" s="574"/>
      <c r="C30" s="574"/>
      <c r="D30" s="575"/>
    </row>
    <row r="31" spans="1:21" ht="15" customHeight="1" x14ac:dyDescent="0.2">
      <c r="A31" s="141" t="s">
        <v>11</v>
      </c>
      <c r="B31" s="576" t="s">
        <v>230</v>
      </c>
      <c r="C31" s="577"/>
      <c r="D31" s="137" t="s">
        <v>231</v>
      </c>
    </row>
    <row r="32" spans="1:21" ht="15" customHeight="1" x14ac:dyDescent="0.2">
      <c r="A32" s="417" t="s">
        <v>431</v>
      </c>
      <c r="B32" s="578"/>
      <c r="C32" s="579"/>
      <c r="D32" s="580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1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72" t="s">
        <v>414</v>
      </c>
      <c r="C41" s="572"/>
      <c r="D41" s="57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3" t="s">
        <v>229</v>
      </c>
      <c r="B44" s="574"/>
      <c r="C44" s="574"/>
      <c r="D44" s="575"/>
    </row>
    <row r="45" spans="1:21" ht="15" customHeight="1" x14ac:dyDescent="0.2">
      <c r="A45" s="141" t="s">
        <v>11</v>
      </c>
      <c r="B45" s="576" t="s">
        <v>230</v>
      </c>
      <c r="C45" s="577"/>
      <c r="D45" s="137" t="s">
        <v>231</v>
      </c>
    </row>
    <row r="46" spans="1:21" ht="15" customHeight="1" x14ac:dyDescent="0.2">
      <c r="A46" s="417" t="s">
        <v>431</v>
      </c>
      <c r="B46" s="578"/>
      <c r="C46" s="579"/>
      <c r="D46" s="580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1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72" t="s">
        <v>414</v>
      </c>
      <c r="C55" s="572"/>
      <c r="D55" s="57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3" t="s">
        <v>229</v>
      </c>
      <c r="B58" s="574"/>
      <c r="C58" s="574"/>
      <c r="D58" s="575"/>
    </row>
    <row r="59" spans="1:21" ht="15" customHeight="1" x14ac:dyDescent="0.2">
      <c r="A59" s="141" t="s">
        <v>11</v>
      </c>
      <c r="B59" s="576" t="s">
        <v>230</v>
      </c>
      <c r="C59" s="577"/>
      <c r="D59" s="137" t="s">
        <v>231</v>
      </c>
    </row>
    <row r="60" spans="1:21" ht="15" customHeight="1" x14ac:dyDescent="0.2">
      <c r="A60" s="417" t="s">
        <v>431</v>
      </c>
      <c r="B60" s="578"/>
      <c r="C60" s="579"/>
      <c r="D60" s="580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1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72" t="s">
        <v>414</v>
      </c>
      <c r="C69" s="572"/>
      <c r="D69" s="57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3" t="s">
        <v>229</v>
      </c>
      <c r="B72" s="574"/>
      <c r="C72" s="574"/>
      <c r="D72" s="575"/>
    </row>
    <row r="73" spans="1:21" ht="15" customHeight="1" x14ac:dyDescent="0.2">
      <c r="A73" s="444" t="s">
        <v>11</v>
      </c>
      <c r="B73" s="576" t="s">
        <v>230</v>
      </c>
      <c r="C73" s="577"/>
      <c r="D73" s="137" t="s">
        <v>231</v>
      </c>
    </row>
    <row r="74" spans="1:21" ht="15" customHeight="1" x14ac:dyDescent="0.2">
      <c r="A74" s="417" t="s">
        <v>431</v>
      </c>
      <c r="B74" s="578"/>
      <c r="C74" s="579"/>
      <c r="D74" s="580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1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72" t="s">
        <v>414</v>
      </c>
      <c r="C83" s="572"/>
      <c r="D83" s="57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3" t="s">
        <v>229</v>
      </c>
      <c r="B86" s="574"/>
      <c r="C86" s="574"/>
      <c r="D86" s="575"/>
    </row>
    <row r="87" spans="1:21" ht="15" customHeight="1" x14ac:dyDescent="0.2">
      <c r="A87" s="444" t="s">
        <v>11</v>
      </c>
      <c r="B87" s="576" t="s">
        <v>230</v>
      </c>
      <c r="C87" s="577"/>
      <c r="D87" s="137" t="s">
        <v>231</v>
      </c>
    </row>
    <row r="88" spans="1:21" ht="15" customHeight="1" x14ac:dyDescent="0.2">
      <c r="A88" s="417" t="s">
        <v>431</v>
      </c>
      <c r="B88" s="578"/>
      <c r="C88" s="579"/>
      <c r="D88" s="580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1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72" t="s">
        <v>414</v>
      </c>
      <c r="C97" s="572"/>
      <c r="D97" s="57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3" t="s">
        <v>229</v>
      </c>
      <c r="B100" s="574"/>
      <c r="C100" s="574"/>
      <c r="D100" s="575"/>
    </row>
    <row r="101" spans="1:21" ht="15" customHeight="1" x14ac:dyDescent="0.2">
      <c r="A101" s="444" t="s">
        <v>11</v>
      </c>
      <c r="B101" s="576" t="s">
        <v>230</v>
      </c>
      <c r="C101" s="577"/>
      <c r="D101" s="137" t="s">
        <v>231</v>
      </c>
    </row>
    <row r="102" spans="1:21" ht="15" customHeight="1" x14ac:dyDescent="0.2">
      <c r="A102" s="417" t="s">
        <v>431</v>
      </c>
      <c r="B102" s="578"/>
      <c r="C102" s="579"/>
      <c r="D102" s="580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1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72" t="s">
        <v>414</v>
      </c>
      <c r="C111" s="572"/>
      <c r="D111" s="57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3" t="s">
        <v>229</v>
      </c>
      <c r="B114" s="574"/>
      <c r="C114" s="574"/>
      <c r="D114" s="575"/>
    </row>
    <row r="115" spans="1:21" ht="15" customHeight="1" x14ac:dyDescent="0.2">
      <c r="A115" s="444" t="s">
        <v>11</v>
      </c>
      <c r="B115" s="576" t="s">
        <v>230</v>
      </c>
      <c r="C115" s="577"/>
      <c r="D115" s="137" t="s">
        <v>231</v>
      </c>
    </row>
    <row r="116" spans="1:21" ht="15" customHeight="1" x14ac:dyDescent="0.2">
      <c r="A116" s="417" t="s">
        <v>431</v>
      </c>
      <c r="B116" s="578"/>
      <c r="C116" s="579"/>
      <c r="D116" s="580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1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72" t="s">
        <v>414</v>
      </c>
      <c r="C125" s="572"/>
      <c r="D125" s="57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3" t="s">
        <v>229</v>
      </c>
      <c r="B128" s="574"/>
      <c r="C128" s="574"/>
      <c r="D128" s="575"/>
    </row>
    <row r="129" spans="1:21" ht="15" customHeight="1" x14ac:dyDescent="0.2">
      <c r="A129" s="444" t="s">
        <v>11</v>
      </c>
      <c r="B129" s="576" t="s">
        <v>230</v>
      </c>
      <c r="C129" s="577"/>
      <c r="D129" s="137" t="s">
        <v>231</v>
      </c>
    </row>
    <row r="130" spans="1:21" ht="15" customHeight="1" x14ac:dyDescent="0.2">
      <c r="A130" s="417" t="s">
        <v>431</v>
      </c>
      <c r="B130" s="578"/>
      <c r="C130" s="579"/>
      <c r="D130" s="580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1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72" t="s">
        <v>414</v>
      </c>
      <c r="C139" s="572"/>
      <c r="D139" s="57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3" t="s">
        <v>229</v>
      </c>
      <c r="B142" s="574"/>
      <c r="C142" s="574"/>
      <c r="D142" s="575"/>
    </row>
    <row r="143" spans="1:21" ht="15" customHeight="1" x14ac:dyDescent="0.2">
      <c r="A143" s="444" t="s">
        <v>11</v>
      </c>
      <c r="B143" s="576" t="s">
        <v>230</v>
      </c>
      <c r="C143" s="577"/>
      <c r="D143" s="137" t="s">
        <v>231</v>
      </c>
    </row>
    <row r="144" spans="1:21" ht="15" customHeight="1" x14ac:dyDescent="0.2">
      <c r="A144" s="417" t="s">
        <v>431</v>
      </c>
      <c r="B144" s="578"/>
      <c r="C144" s="579"/>
      <c r="D144" s="580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1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72" t="s">
        <v>414</v>
      </c>
      <c r="C153" s="572"/>
      <c r="D153" s="57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3" t="s">
        <v>229</v>
      </c>
      <c r="B156" s="574"/>
      <c r="C156" s="574"/>
      <c r="D156" s="575"/>
    </row>
    <row r="157" spans="1:21" ht="15" customHeight="1" x14ac:dyDescent="0.2">
      <c r="A157" s="444" t="s">
        <v>11</v>
      </c>
      <c r="B157" s="576" t="s">
        <v>230</v>
      </c>
      <c r="C157" s="577"/>
      <c r="D157" s="137" t="s">
        <v>231</v>
      </c>
    </row>
    <row r="158" spans="1:21" ht="15" customHeight="1" x14ac:dyDescent="0.2">
      <c r="A158" s="417" t="s">
        <v>431</v>
      </c>
      <c r="B158" s="578"/>
      <c r="C158" s="579"/>
      <c r="D158" s="580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1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72" t="s">
        <v>414</v>
      </c>
      <c r="C167" s="572"/>
      <c r="D167" s="57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3" t="s">
        <v>229</v>
      </c>
      <c r="B170" s="574"/>
      <c r="C170" s="574"/>
      <c r="D170" s="575"/>
    </row>
    <row r="171" spans="1:21" ht="15" customHeight="1" x14ac:dyDescent="0.2">
      <c r="A171" s="444" t="s">
        <v>11</v>
      </c>
      <c r="B171" s="576" t="s">
        <v>230</v>
      </c>
      <c r="C171" s="577"/>
      <c r="D171" s="137" t="s">
        <v>231</v>
      </c>
    </row>
    <row r="172" spans="1:21" ht="15" customHeight="1" x14ac:dyDescent="0.2">
      <c r="A172" s="417" t="s">
        <v>431</v>
      </c>
      <c r="B172" s="578"/>
      <c r="C172" s="579"/>
      <c r="D172" s="580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1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72" t="s">
        <v>414</v>
      </c>
      <c r="C181" s="572"/>
      <c r="D181" s="57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3" t="s">
        <v>229</v>
      </c>
      <c r="B184" s="574"/>
      <c r="C184" s="574"/>
      <c r="D184" s="575"/>
    </row>
    <row r="185" spans="1:21" ht="15" customHeight="1" x14ac:dyDescent="0.2">
      <c r="A185" s="464" t="s">
        <v>11</v>
      </c>
      <c r="B185" s="576" t="s">
        <v>230</v>
      </c>
      <c r="C185" s="577"/>
      <c r="D185" s="137" t="s">
        <v>231</v>
      </c>
    </row>
    <row r="186" spans="1:21" ht="15" customHeight="1" x14ac:dyDescent="0.2">
      <c r="A186" s="417" t="s">
        <v>431</v>
      </c>
      <c r="B186" s="578"/>
      <c r="C186" s="579"/>
      <c r="D186" s="580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1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72" t="s">
        <v>414</v>
      </c>
      <c r="C195" s="572"/>
      <c r="D195" s="57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3" t="s">
        <v>229</v>
      </c>
      <c r="B198" s="574"/>
      <c r="C198" s="574"/>
      <c r="D198" s="575"/>
    </row>
    <row r="199" spans="1:21" ht="15" customHeight="1" x14ac:dyDescent="0.2">
      <c r="A199" s="464" t="s">
        <v>11</v>
      </c>
      <c r="B199" s="576" t="s">
        <v>230</v>
      </c>
      <c r="C199" s="577"/>
      <c r="D199" s="137" t="s">
        <v>231</v>
      </c>
    </row>
    <row r="200" spans="1:21" ht="15" customHeight="1" x14ac:dyDescent="0.2">
      <c r="A200" s="417" t="s">
        <v>431</v>
      </c>
      <c r="B200" s="578"/>
      <c r="C200" s="579"/>
      <c r="D200" s="580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1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72" t="s">
        <v>414</v>
      </c>
      <c r="C209" s="572"/>
      <c r="D209" s="57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3" t="s">
        <v>229</v>
      </c>
      <c r="B212" s="574"/>
      <c r="C212" s="574"/>
      <c r="D212" s="575"/>
    </row>
    <row r="213" spans="1:21" ht="15" customHeight="1" x14ac:dyDescent="0.2">
      <c r="A213" s="464" t="s">
        <v>11</v>
      </c>
      <c r="B213" s="576" t="s">
        <v>230</v>
      </c>
      <c r="C213" s="577"/>
      <c r="D213" s="137" t="s">
        <v>231</v>
      </c>
    </row>
    <row r="214" spans="1:21" ht="15" customHeight="1" x14ac:dyDescent="0.2">
      <c r="A214" s="417" t="s">
        <v>431</v>
      </c>
      <c r="B214" s="578"/>
      <c r="C214" s="579"/>
      <c r="D214" s="580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1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72" t="s">
        <v>414</v>
      </c>
      <c r="C223" s="572"/>
      <c r="D223" s="57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3" t="s">
        <v>229</v>
      </c>
      <c r="B226" s="574"/>
      <c r="C226" s="574"/>
      <c r="D226" s="575"/>
    </row>
    <row r="227" spans="1:21" ht="15" customHeight="1" x14ac:dyDescent="0.2">
      <c r="A227" s="464" t="s">
        <v>11</v>
      </c>
      <c r="B227" s="576" t="s">
        <v>230</v>
      </c>
      <c r="C227" s="577"/>
      <c r="D227" s="137" t="s">
        <v>231</v>
      </c>
    </row>
    <row r="228" spans="1:21" ht="15" customHeight="1" x14ac:dyDescent="0.2">
      <c r="A228" s="417" t="s">
        <v>431</v>
      </c>
      <c r="B228" s="578"/>
      <c r="C228" s="579"/>
      <c r="D228" s="580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1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72" t="s">
        <v>414</v>
      </c>
      <c r="C237" s="572"/>
      <c r="D237" s="57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3" t="s">
        <v>229</v>
      </c>
      <c r="B240" s="574"/>
      <c r="C240" s="574"/>
      <c r="D240" s="575"/>
    </row>
    <row r="241" spans="1:21" ht="15" customHeight="1" x14ac:dyDescent="0.2">
      <c r="A241" s="464" t="s">
        <v>11</v>
      </c>
      <c r="B241" s="576" t="s">
        <v>230</v>
      </c>
      <c r="C241" s="577"/>
      <c r="D241" s="137" t="s">
        <v>231</v>
      </c>
    </row>
    <row r="242" spans="1:21" ht="15" customHeight="1" x14ac:dyDescent="0.2">
      <c r="A242" s="417" t="s">
        <v>431</v>
      </c>
      <c r="B242" s="578"/>
      <c r="C242" s="579"/>
      <c r="D242" s="580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1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72" t="s">
        <v>414</v>
      </c>
      <c r="C251" s="572"/>
      <c r="D251" s="57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3" t="s">
        <v>229</v>
      </c>
      <c r="B254" s="574"/>
      <c r="C254" s="574"/>
      <c r="D254" s="575"/>
    </row>
    <row r="255" spans="1:21" ht="15" customHeight="1" x14ac:dyDescent="0.2">
      <c r="A255" s="464" t="s">
        <v>11</v>
      </c>
      <c r="B255" s="576" t="s">
        <v>230</v>
      </c>
      <c r="C255" s="577"/>
      <c r="D255" s="137" t="s">
        <v>231</v>
      </c>
    </row>
    <row r="256" spans="1:21" ht="15" customHeight="1" x14ac:dyDescent="0.2">
      <c r="A256" s="417" t="s">
        <v>431</v>
      </c>
      <c r="B256" s="578"/>
      <c r="C256" s="579"/>
      <c r="D256" s="580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1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72" t="s">
        <v>414</v>
      </c>
      <c r="C265" s="572"/>
      <c r="D265" s="57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3" t="s">
        <v>229</v>
      </c>
      <c r="B268" s="574"/>
      <c r="C268" s="574"/>
      <c r="D268" s="575"/>
    </row>
    <row r="269" spans="1:21" ht="15" customHeight="1" x14ac:dyDescent="0.2">
      <c r="A269" s="464" t="s">
        <v>11</v>
      </c>
      <c r="B269" s="576" t="s">
        <v>230</v>
      </c>
      <c r="C269" s="577"/>
      <c r="D269" s="137" t="s">
        <v>231</v>
      </c>
    </row>
    <row r="270" spans="1:21" ht="15" customHeight="1" x14ac:dyDescent="0.2">
      <c r="A270" s="417" t="s">
        <v>431</v>
      </c>
      <c r="B270" s="578"/>
      <c r="C270" s="579"/>
      <c r="D270" s="580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1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72" t="s">
        <v>414</v>
      </c>
      <c r="C279" s="572"/>
      <c r="D279" s="57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3" t="s">
        <v>229</v>
      </c>
      <c r="B282" s="574"/>
      <c r="C282" s="574"/>
      <c r="D282" s="575"/>
    </row>
    <row r="283" spans="1:21" ht="15" customHeight="1" x14ac:dyDescent="0.2">
      <c r="A283" s="464" t="s">
        <v>11</v>
      </c>
      <c r="B283" s="576" t="s">
        <v>230</v>
      </c>
      <c r="C283" s="577"/>
      <c r="D283" s="137" t="s">
        <v>231</v>
      </c>
    </row>
    <row r="284" spans="1:21" ht="15" customHeight="1" x14ac:dyDescent="0.2">
      <c r="A284" s="417" t="s">
        <v>431</v>
      </c>
      <c r="B284" s="578"/>
      <c r="C284" s="579"/>
      <c r="D284" s="580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1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72" t="s">
        <v>414</v>
      </c>
      <c r="C293" s="572"/>
      <c r="D293" s="57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3" t="s">
        <v>229</v>
      </c>
      <c r="B296" s="574"/>
      <c r="C296" s="574"/>
      <c r="D296" s="575"/>
    </row>
    <row r="297" spans="1:21" ht="15" customHeight="1" x14ac:dyDescent="0.2">
      <c r="A297" s="464" t="s">
        <v>11</v>
      </c>
      <c r="B297" s="576" t="s">
        <v>230</v>
      </c>
      <c r="C297" s="577"/>
      <c r="D297" s="137" t="s">
        <v>231</v>
      </c>
    </row>
    <row r="298" spans="1:21" ht="15" customHeight="1" x14ac:dyDescent="0.2">
      <c r="A298" s="417" t="s">
        <v>431</v>
      </c>
      <c r="B298" s="578"/>
      <c r="C298" s="579"/>
      <c r="D298" s="580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1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72" t="s">
        <v>414</v>
      </c>
      <c r="C307" s="572"/>
      <c r="D307" s="57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3" t="s">
        <v>229</v>
      </c>
      <c r="B310" s="574"/>
      <c r="C310" s="574"/>
      <c r="D310" s="575"/>
    </row>
    <row r="311" spans="1:21" ht="15" customHeight="1" x14ac:dyDescent="0.2">
      <c r="A311" s="464" t="s">
        <v>11</v>
      </c>
      <c r="B311" s="576" t="s">
        <v>230</v>
      </c>
      <c r="C311" s="577"/>
      <c r="D311" s="137" t="s">
        <v>231</v>
      </c>
    </row>
    <row r="312" spans="1:21" ht="15" customHeight="1" x14ac:dyDescent="0.2">
      <c r="A312" s="417" t="s">
        <v>431</v>
      </c>
      <c r="B312" s="578"/>
      <c r="C312" s="579"/>
      <c r="D312" s="580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1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72" t="s">
        <v>414</v>
      </c>
      <c r="C321" s="572"/>
      <c r="D321" s="57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customSheetViews>
    <customSheetView guid="{6595ED6F-2BEF-47A5-A1F1-34D9597A6097}" showGridLines="0" fitToPage="1">
      <pane ySplit="1" topLeftCell="A2" activePane="bottomLeft" state="frozen"/>
      <selection pane="bottomLeft" activeCell="D20" sqref="D20"/>
      <pageMargins left="0.59055118110236227" right="0.19685039370078741" top="0.59055118110236227" bottom="0.19685039370078741" header="0" footer="0"/>
      <printOptions horizontalCentered="1"/>
      <pageSetup paperSize="9" scale="77" orientation="portrait" r:id="rId1"/>
      <headerFooter alignWithMargins="0"/>
    </customSheetView>
  </customSheetViews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2"/>
  <headerFooter alignWithMargins="0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2" zoomScale="110" zoomScaleNormal="110" workbookViewId="0">
      <selection activeCell="C27" sqref="C27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5" t="s">
        <v>240</v>
      </c>
      <c r="B1" s="585"/>
      <c r="C1" s="585"/>
      <c r="D1" s="585"/>
    </row>
    <row r="2" spans="1:13" s="122" customFormat="1" ht="30" customHeight="1" x14ac:dyDescent="0.2">
      <c r="A2" s="586" t="s">
        <v>241</v>
      </c>
      <c r="B2" s="586"/>
      <c r="C2" s="586"/>
      <c r="D2" s="586"/>
    </row>
    <row r="3" spans="1:13" s="122" customFormat="1" ht="63" customHeight="1" x14ac:dyDescent="0.2">
      <c r="A3" s="591" t="s">
        <v>525</v>
      </c>
      <c r="B3" s="591"/>
      <c r="C3" s="591"/>
      <c r="D3" s="591"/>
      <c r="G3" s="144"/>
    </row>
    <row r="4" spans="1:13" s="122" customFormat="1" ht="20.100000000000001" customHeight="1" x14ac:dyDescent="0.2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2</v>
      </c>
      <c r="C6" s="343">
        <v>2</v>
      </c>
      <c r="D6" s="294">
        <f t="shared" ref="D6:D29" si="0">B6+C6</f>
        <v>4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51</v>
      </c>
      <c r="C7" s="343">
        <v>70</v>
      </c>
      <c r="D7" s="295">
        <f t="shared" si="0"/>
        <v>121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5</v>
      </c>
      <c r="C8" s="343">
        <v>16</v>
      </c>
      <c r="D8" s="295">
        <f t="shared" si="0"/>
        <v>21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4</v>
      </c>
      <c r="C9" s="343">
        <v>3</v>
      </c>
      <c r="D9" s="295">
        <f t="shared" si="0"/>
        <v>7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5</v>
      </c>
      <c r="C10" s="343">
        <v>10</v>
      </c>
      <c r="D10" s="295">
        <f t="shared" si="0"/>
        <v>15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8</v>
      </c>
      <c r="C11" s="343">
        <v>15</v>
      </c>
      <c r="D11" s="295">
        <f t="shared" si="0"/>
        <v>23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5</v>
      </c>
      <c r="C12" s="343">
        <v>6</v>
      </c>
      <c r="D12" s="295">
        <f t="shared" si="0"/>
        <v>11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3</v>
      </c>
      <c r="C13" s="343">
        <v>2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4</v>
      </c>
      <c r="C14" s="343">
        <v>0</v>
      </c>
      <c r="D14" s="295">
        <f t="shared" si="0"/>
        <v>4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3</v>
      </c>
      <c r="C15" s="343">
        <v>5</v>
      </c>
      <c r="D15" s="295">
        <f t="shared" si="0"/>
        <v>8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1</v>
      </c>
      <c r="C16" s="343">
        <v>3</v>
      </c>
      <c r="D16" s="295">
        <f t="shared" si="0"/>
        <v>4</v>
      </c>
      <c r="G16" s="147"/>
    </row>
    <row r="17" spans="1:7" s="126" customFormat="1" ht="15" customHeight="1" x14ac:dyDescent="0.2">
      <c r="A17" s="232" t="s">
        <v>259</v>
      </c>
      <c r="B17" s="343">
        <v>1</v>
      </c>
      <c r="C17" s="343">
        <v>0</v>
      </c>
      <c r="D17" s="295">
        <f t="shared" si="0"/>
        <v>1</v>
      </c>
      <c r="G17" s="147"/>
    </row>
    <row r="18" spans="1:7" s="126" customFormat="1" ht="15" customHeight="1" x14ac:dyDescent="0.2">
      <c r="A18" s="232" t="s">
        <v>260</v>
      </c>
      <c r="B18" s="343">
        <v>1</v>
      </c>
      <c r="C18" s="343">
        <v>0</v>
      </c>
      <c r="D18" s="295">
        <f t="shared" si="0"/>
        <v>1</v>
      </c>
      <c r="G18" s="147"/>
    </row>
    <row r="19" spans="1:7" s="126" customFormat="1" ht="15" customHeight="1" x14ac:dyDescent="0.2">
      <c r="A19" s="232" t="s">
        <v>261</v>
      </c>
      <c r="B19" s="343">
        <v>0</v>
      </c>
      <c r="C19" s="343">
        <v>0</v>
      </c>
      <c r="D19" s="295">
        <f t="shared" si="0"/>
        <v>0</v>
      </c>
      <c r="G19" s="147"/>
    </row>
    <row r="20" spans="1:7" s="126" customFormat="1" ht="15" customHeight="1" x14ac:dyDescent="0.2">
      <c r="A20" s="232" t="s">
        <v>262</v>
      </c>
      <c r="B20" s="343">
        <v>0</v>
      </c>
      <c r="C20" s="343">
        <v>0</v>
      </c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>
        <v>0</v>
      </c>
      <c r="C21" s="343">
        <v>0</v>
      </c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>
        <v>0</v>
      </c>
      <c r="C22" s="343">
        <v>0</v>
      </c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>
        <v>0</v>
      </c>
      <c r="C23" s="343">
        <v>0</v>
      </c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>
        <v>0</v>
      </c>
      <c r="C24" s="343">
        <v>0</v>
      </c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>
        <v>0</v>
      </c>
      <c r="C25" s="343">
        <v>0</v>
      </c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>
        <v>0</v>
      </c>
      <c r="C26" s="343">
        <v>0</v>
      </c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>
        <v>0</v>
      </c>
      <c r="C27" s="343">
        <v>0</v>
      </c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>
        <v>0</v>
      </c>
      <c r="C28" s="343">
        <v>0</v>
      </c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93</v>
      </c>
      <c r="C29" s="297">
        <f>SUM(C6:C28)</f>
        <v>132</v>
      </c>
      <c r="D29" s="297">
        <f t="shared" si="0"/>
        <v>225</v>
      </c>
    </row>
    <row r="30" spans="1:7" s="126" customFormat="1" ht="9" customHeight="1" x14ac:dyDescent="0.2">
      <c r="A30" s="150"/>
      <c r="B30" s="151">
        <f>'Quadro 1'!X48</f>
        <v>93</v>
      </c>
      <c r="C30" s="151">
        <f>'Quadro 1'!Y48</f>
        <v>132</v>
      </c>
      <c r="D30" s="151">
        <f>'Quadro 1'!Z48</f>
        <v>225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0" t="s">
        <v>456</v>
      </c>
      <c r="B38" s="590"/>
      <c r="C38" s="590"/>
      <c r="D38" s="590"/>
    </row>
    <row r="39" spans="1:12" s="126" customFormat="1" ht="19.5" customHeight="1" x14ac:dyDescent="0.2">
      <c r="A39" s="582" t="s">
        <v>242</v>
      </c>
      <c r="B39" s="582"/>
      <c r="C39" s="582"/>
      <c r="D39" s="582"/>
    </row>
    <row r="40" spans="1:12" s="126" customFormat="1" ht="15" customHeight="1" thickBot="1" x14ac:dyDescent="0.25">
      <c r="A40" s="155"/>
      <c r="B40" s="583" t="s">
        <v>271</v>
      </c>
      <c r="C40" s="584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/>
      <c r="C42" s="209"/>
      <c r="G42" s="147"/>
    </row>
    <row r="43" spans="1:12" s="126" customFormat="1" ht="15" customHeight="1" thickBot="1" x14ac:dyDescent="0.25">
      <c r="A43" s="161" t="s">
        <v>274</v>
      </c>
      <c r="B43" s="210"/>
      <c r="C43" s="211"/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customSheetViews>
    <customSheetView guid="{6595ED6F-2BEF-47A5-A1F1-34D9597A6097}" scale="110" showGridLines="0" fitToPage="1" topLeftCell="A2">
      <selection activeCell="C27" sqref="C27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="140" zoomScaleNormal="140" workbookViewId="0">
      <selection activeCell="B53" sqref="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2" t="s">
        <v>457</v>
      </c>
      <c r="B1" s="592"/>
    </row>
    <row r="2" spans="1:2" ht="15" customHeight="1" x14ac:dyDescent="0.3">
      <c r="A2" s="593" t="s">
        <v>276</v>
      </c>
      <c r="B2" s="594" t="s">
        <v>277</v>
      </c>
    </row>
    <row r="3" spans="1:2" ht="15" customHeight="1" x14ac:dyDescent="0.3">
      <c r="A3" s="593"/>
      <c r="B3" s="595"/>
    </row>
    <row r="4" spans="1:2" ht="15" customHeight="1" x14ac:dyDescent="0.3">
      <c r="A4" s="240" t="s">
        <v>278</v>
      </c>
      <c r="B4" s="337">
        <v>3822139.14</v>
      </c>
    </row>
    <row r="5" spans="1:2" ht="15" customHeight="1" x14ac:dyDescent="0.3">
      <c r="A5" s="401" t="s">
        <v>279</v>
      </c>
      <c r="B5" s="402">
        <f>B34</f>
        <v>117322.6</v>
      </c>
    </row>
    <row r="6" spans="1:2" ht="15" customHeight="1" x14ac:dyDescent="0.3">
      <c r="A6" s="166" t="s">
        <v>280</v>
      </c>
      <c r="B6" s="338">
        <v>0</v>
      </c>
    </row>
    <row r="7" spans="1:2" ht="15" customHeight="1" x14ac:dyDescent="0.3">
      <c r="A7" s="403" t="s">
        <v>281</v>
      </c>
      <c r="B7" s="404">
        <f>B54</f>
        <v>237770.37999999998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v>959445.39</v>
      </c>
    </row>
    <row r="10" spans="1:2" ht="15" customHeight="1" x14ac:dyDescent="0.3">
      <c r="A10" s="78" t="s">
        <v>77</v>
      </c>
      <c r="B10" s="298">
        <f>SUM(B4:B9)</f>
        <v>5136677.51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6" t="s">
        <v>535</v>
      </c>
      <c r="B15" s="596"/>
    </row>
    <row r="16" spans="1:2" s="165" customFormat="1" ht="30" customHeight="1" x14ac:dyDescent="0.2">
      <c r="A16" s="592" t="s">
        <v>18</v>
      </c>
      <c r="B16" s="592"/>
    </row>
    <row r="17" spans="1:2" ht="15" customHeight="1" x14ac:dyDescent="0.3">
      <c r="A17" s="593" t="s">
        <v>279</v>
      </c>
      <c r="B17" s="594" t="s">
        <v>277</v>
      </c>
    </row>
    <row r="18" spans="1:2" ht="15" customHeight="1" x14ac:dyDescent="0.3">
      <c r="A18" s="593"/>
      <c r="B18" s="595"/>
    </row>
    <row r="19" spans="1:2" ht="15" customHeight="1" x14ac:dyDescent="0.3">
      <c r="A19" s="240" t="s">
        <v>501</v>
      </c>
      <c r="B19" s="340">
        <v>11613.11</v>
      </c>
    </row>
    <row r="20" spans="1:2" ht="15" customHeight="1" x14ac:dyDescent="0.3">
      <c r="A20" s="166" t="s">
        <v>285</v>
      </c>
      <c r="B20" s="341">
        <v>0</v>
      </c>
    </row>
    <row r="21" spans="1:2" ht="15" customHeight="1" x14ac:dyDescent="0.3">
      <c r="A21" s="166" t="s">
        <v>286</v>
      </c>
      <c r="B21" s="341">
        <v>19963.21</v>
      </c>
    </row>
    <row r="22" spans="1:2" ht="15" customHeight="1" x14ac:dyDescent="0.3">
      <c r="A22" s="474" t="s">
        <v>537</v>
      </c>
      <c r="B22" s="341">
        <v>0</v>
      </c>
    </row>
    <row r="23" spans="1:2" ht="15" customHeight="1" x14ac:dyDescent="0.3">
      <c r="A23" s="166" t="s">
        <v>287</v>
      </c>
      <c r="B23" s="341">
        <v>0</v>
      </c>
    </row>
    <row r="24" spans="1:2" ht="15" customHeight="1" x14ac:dyDescent="0.3">
      <c r="A24" s="166" t="s">
        <v>538</v>
      </c>
      <c r="B24" s="341">
        <v>2082.0300000000002</v>
      </c>
    </row>
    <row r="25" spans="1:2" ht="15" customHeight="1" x14ac:dyDescent="0.3">
      <c r="A25" s="166" t="s">
        <v>288</v>
      </c>
      <c r="B25" s="341">
        <v>0</v>
      </c>
    </row>
    <row r="26" spans="1:2" ht="15" customHeight="1" x14ac:dyDescent="0.3">
      <c r="A26" s="166" t="s">
        <v>289</v>
      </c>
      <c r="B26" s="341">
        <v>0</v>
      </c>
    </row>
    <row r="27" spans="1:2" ht="15" customHeight="1" x14ac:dyDescent="0.3">
      <c r="A27" s="166" t="s">
        <v>197</v>
      </c>
      <c r="B27" s="341">
        <v>0</v>
      </c>
    </row>
    <row r="28" spans="1:2" ht="15" customHeight="1" x14ac:dyDescent="0.3">
      <c r="A28" s="166" t="s">
        <v>290</v>
      </c>
      <c r="B28" s="341">
        <v>18644.43</v>
      </c>
    </row>
    <row r="29" spans="1:2" ht="15" customHeight="1" x14ac:dyDescent="0.3">
      <c r="A29" s="166" t="s">
        <v>291</v>
      </c>
      <c r="B29" s="341">
        <v>0</v>
      </c>
    </row>
    <row r="30" spans="1:2" ht="15" customHeight="1" x14ac:dyDescent="0.3">
      <c r="A30" s="166" t="s">
        <v>292</v>
      </c>
      <c r="B30" s="341">
        <v>29109.99</v>
      </c>
    </row>
    <row r="31" spans="1:2" ht="15" customHeight="1" x14ac:dyDescent="0.3">
      <c r="A31" s="166" t="s">
        <v>293</v>
      </c>
      <c r="B31" s="341">
        <v>28920.75</v>
      </c>
    </row>
    <row r="32" spans="1:2" ht="15" customHeight="1" x14ac:dyDescent="0.3">
      <c r="A32" s="166" t="s">
        <v>294</v>
      </c>
      <c r="B32" s="341">
        <v>1399.56</v>
      </c>
    </row>
    <row r="33" spans="1:2" ht="15" customHeight="1" x14ac:dyDescent="0.3">
      <c r="A33" s="241" t="s">
        <v>539</v>
      </c>
      <c r="B33" s="342">
        <v>5589.52</v>
      </c>
    </row>
    <row r="34" spans="1:2" ht="15" customHeight="1" x14ac:dyDescent="0.3">
      <c r="A34" s="78" t="s">
        <v>77</v>
      </c>
      <c r="B34" s="302">
        <f>SUM(B19:B33)</f>
        <v>117322.6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2" t="s">
        <v>19</v>
      </c>
      <c r="B40" s="592"/>
    </row>
    <row r="41" spans="1:2" x14ac:dyDescent="0.3">
      <c r="A41" s="593" t="s">
        <v>295</v>
      </c>
      <c r="B41" s="594" t="s">
        <v>277</v>
      </c>
    </row>
    <row r="42" spans="1:2" x14ac:dyDescent="0.3">
      <c r="A42" s="593"/>
      <c r="B42" s="595"/>
    </row>
    <row r="43" spans="1:2" ht="15" customHeight="1" x14ac:dyDescent="0.3">
      <c r="A43" s="240" t="s">
        <v>296</v>
      </c>
      <c r="B43" s="299">
        <v>2780.96</v>
      </c>
    </row>
    <row r="44" spans="1:2" ht="15" customHeight="1" x14ac:dyDescent="0.3">
      <c r="A44" s="166" t="s">
        <v>297</v>
      </c>
      <c r="B44" s="300">
        <v>10418.68</v>
      </c>
    </row>
    <row r="45" spans="1:2" ht="15" customHeight="1" x14ac:dyDescent="0.3">
      <c r="A45" s="166" t="s">
        <v>298</v>
      </c>
      <c r="B45" s="300">
        <v>0</v>
      </c>
    </row>
    <row r="46" spans="1:2" ht="15" customHeight="1" x14ac:dyDescent="0.3">
      <c r="A46" s="166" t="s">
        <v>299</v>
      </c>
      <c r="B46" s="300">
        <v>0</v>
      </c>
    </row>
    <row r="47" spans="1:2" ht="15" customHeight="1" x14ac:dyDescent="0.3">
      <c r="A47" s="166" t="s">
        <v>300</v>
      </c>
      <c r="B47" s="300">
        <v>0</v>
      </c>
    </row>
    <row r="48" spans="1:2" ht="15" customHeight="1" x14ac:dyDescent="0.3">
      <c r="A48" s="166" t="s">
        <v>301</v>
      </c>
      <c r="B48" s="300">
        <v>0</v>
      </c>
    </row>
    <row r="49" spans="1:2" ht="15" customHeight="1" x14ac:dyDescent="0.3">
      <c r="A49" s="166" t="s">
        <v>302</v>
      </c>
      <c r="B49" s="300">
        <v>0</v>
      </c>
    </row>
    <row r="50" spans="1:2" ht="15" customHeight="1" x14ac:dyDescent="0.3">
      <c r="A50" s="166" t="s">
        <v>303</v>
      </c>
      <c r="B50" s="300">
        <v>0</v>
      </c>
    </row>
    <row r="51" spans="1:2" ht="15" customHeight="1" x14ac:dyDescent="0.3">
      <c r="A51" s="166" t="s">
        <v>304</v>
      </c>
      <c r="B51" s="300">
        <v>0</v>
      </c>
    </row>
    <row r="52" spans="1:2" ht="15" customHeight="1" x14ac:dyDescent="0.3">
      <c r="A52" s="166" t="s">
        <v>305</v>
      </c>
      <c r="B52" s="300">
        <v>223860.71</v>
      </c>
    </row>
    <row r="53" spans="1:2" ht="15" customHeight="1" x14ac:dyDescent="0.3">
      <c r="A53" s="241" t="s">
        <v>545</v>
      </c>
      <c r="B53" s="301">
        <v>710.03</v>
      </c>
    </row>
    <row r="54" spans="1:2" ht="15" customHeight="1" x14ac:dyDescent="0.3">
      <c r="A54" s="78" t="s">
        <v>77</v>
      </c>
      <c r="B54" s="302">
        <f>SUM(B43:B53)</f>
        <v>237770.37999999998</v>
      </c>
    </row>
    <row r="55" spans="1:2" ht="24.95" customHeight="1" x14ac:dyDescent="0.3"/>
    <row r="56" spans="1:2" s="165" customFormat="1" ht="30" customHeight="1" x14ac:dyDescent="0.2">
      <c r="A56" s="592" t="s">
        <v>20</v>
      </c>
      <c r="B56" s="592"/>
    </row>
    <row r="57" spans="1:2" x14ac:dyDescent="0.3">
      <c r="A57" s="593" t="s">
        <v>306</v>
      </c>
      <c r="B57" s="594" t="s">
        <v>277</v>
      </c>
    </row>
    <row r="58" spans="1:2" x14ac:dyDescent="0.3">
      <c r="A58" s="593"/>
      <c r="B58" s="595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customSheetViews>
    <customSheetView guid="{6595ED6F-2BEF-47A5-A1F1-34D9597A6097}" scale="140" showGridLines="0" fitToPage="1">
      <selection activeCell="B53" sqref="B53"/>
      <pageMargins left="0.59055118110236227" right="0.19685039370078741" top="0.59055118110236227" bottom="0.39370078740157483" header="0" footer="0"/>
      <printOptions horizontalCentered="1"/>
      <pageSetup paperSize="9" scale="78" orientation="portrait" r:id="rId1"/>
      <headerFooter alignWithMargins="0"/>
    </customSheetView>
  </customSheetViews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H4" sqref="H4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599" t="s">
        <v>458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 x14ac:dyDescent="0.2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 x14ac:dyDescent="0.2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2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7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7" t="s">
        <v>323</v>
      </c>
      <c r="B6" s="246" t="s">
        <v>42</v>
      </c>
      <c r="C6" s="253">
        <f t="shared" ref="C6:C11" si="0">SUM(E6:G6)</f>
        <v>2</v>
      </c>
      <c r="D6" s="332"/>
      <c r="E6" s="333">
        <v>0</v>
      </c>
      <c r="F6" s="333">
        <v>0</v>
      </c>
      <c r="G6" s="333">
        <v>2</v>
      </c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7"/>
      <c r="B7" s="246" t="s">
        <v>43</v>
      </c>
      <c r="C7" s="252">
        <f t="shared" si="0"/>
        <v>1</v>
      </c>
      <c r="D7" s="334"/>
      <c r="E7" s="331">
        <v>0</v>
      </c>
      <c r="F7" s="331">
        <v>1</v>
      </c>
      <c r="G7" s="331">
        <v>0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7" t="s">
        <v>324</v>
      </c>
      <c r="B8" s="246" t="s">
        <v>42</v>
      </c>
      <c r="C8" s="253">
        <f t="shared" si="0"/>
        <v>158</v>
      </c>
      <c r="D8" s="332"/>
      <c r="E8" s="333">
        <v>0</v>
      </c>
      <c r="F8" s="333">
        <v>0</v>
      </c>
      <c r="G8" s="333">
        <v>158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7"/>
      <c r="B9" s="246" t="s">
        <v>43</v>
      </c>
      <c r="C9" s="252">
        <f t="shared" si="0"/>
        <v>4</v>
      </c>
      <c r="D9" s="334"/>
      <c r="E9" s="331">
        <v>0</v>
      </c>
      <c r="F9" s="331">
        <v>4</v>
      </c>
      <c r="G9" s="331">
        <v>0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7" t="s">
        <v>325</v>
      </c>
      <c r="B10" s="246" t="s">
        <v>42</v>
      </c>
      <c r="C10" s="253">
        <f t="shared" si="0"/>
        <v>218</v>
      </c>
      <c r="D10" s="332"/>
      <c r="E10" s="333">
        <v>0</v>
      </c>
      <c r="F10" s="333">
        <v>38</v>
      </c>
      <c r="G10" s="333">
        <v>180</v>
      </c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8"/>
      <c r="B11" s="247" t="s">
        <v>43</v>
      </c>
      <c r="C11" s="254">
        <f t="shared" si="0"/>
        <v>748</v>
      </c>
      <c r="D11" s="335"/>
      <c r="E11" s="336">
        <v>1</v>
      </c>
      <c r="F11" s="336">
        <v>59</v>
      </c>
      <c r="G11" s="336">
        <v>688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customSheetViews>
    <customSheetView guid="{6595ED6F-2BEF-47A5-A1F1-34D9597A6097}" showGridLines="0" fitToPage="1">
      <pane xSplit="2" ySplit="3" topLeftCell="C4" activePane="bottomRight" state="frozen"/>
      <selection pane="bottomRight" activeCell="H4" sqref="H4"/>
      <pageMargins left="0.19685039370078741" right="0.19685039370078741" top="0.59055118110236227" bottom="0.39370078740157483" header="0" footer="0"/>
      <printOptions horizontalCentered="1"/>
      <pageSetup paperSize="9" scale="84" orientation="landscape" r:id="rId1"/>
      <headerFooter alignWithMargins="0"/>
    </customSheetView>
  </customSheetViews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7" sqref="C7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4" t="s">
        <v>22</v>
      </c>
      <c r="B1" s="604"/>
      <c r="C1" s="604"/>
      <c r="D1" s="176"/>
      <c r="E1" s="176"/>
      <c r="F1" s="176"/>
      <c r="G1" s="176"/>
    </row>
    <row r="2" spans="1:7" ht="30" customHeight="1" x14ac:dyDescent="0.2">
      <c r="A2" s="605" t="s">
        <v>328</v>
      </c>
      <c r="B2" s="605"/>
      <c r="C2" s="178" t="s">
        <v>329</v>
      </c>
    </row>
    <row r="3" spans="1:7" ht="24.95" customHeight="1" x14ac:dyDescent="0.2">
      <c r="A3" s="606" t="s">
        <v>330</v>
      </c>
      <c r="B3" s="606"/>
      <c r="C3" s="250">
        <f>SUM(C4:C6)</f>
        <v>1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>
        <v>1</v>
      </c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07" t="s">
        <v>334</v>
      </c>
      <c r="B7" s="607"/>
      <c r="C7" s="314"/>
    </row>
    <row r="8" spans="1:7" ht="24.95" customHeight="1" x14ac:dyDescent="0.2">
      <c r="A8" s="603" t="s">
        <v>335</v>
      </c>
      <c r="B8" s="603"/>
      <c r="C8" s="313"/>
    </row>
    <row r="9" spans="1:7" ht="24.95" customHeight="1" x14ac:dyDescent="0.2">
      <c r="A9" s="537" t="s">
        <v>77</v>
      </c>
      <c r="B9" s="537"/>
      <c r="C9" s="281">
        <f>SUM(C4:C8)</f>
        <v>1</v>
      </c>
    </row>
  </sheetData>
  <sheetProtection algorithmName="SHA-512" hashValue="dh6o8N8Upshc8Vq+CMT4BdZt5NtFNeSqFJLfuwzTrhsPW6VpTwXAMbLATCxjKuiTzEFW8/bX+spbjFn6LG8zng==" saltValue="u4W+uWm1ftxXl536AkVyRw==" spinCount="100000" sheet="1" selectLockedCells="1"/>
  <customSheetViews>
    <customSheetView guid="{6595ED6F-2BEF-47A5-A1F1-34D9597A6097}" showGridLines="0" fitToPage="1">
      <selection activeCell="C7" sqref="C7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D4" sqref="D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599" t="s">
        <v>459</v>
      </c>
      <c r="B1" s="599"/>
      <c r="C1" s="599"/>
      <c r="D1" s="599"/>
      <c r="E1" s="179"/>
      <c r="F1" s="179"/>
      <c r="G1" s="179"/>
      <c r="H1" s="179"/>
    </row>
    <row r="2" spans="1:8" ht="23.25" customHeight="1" x14ac:dyDescent="0.2">
      <c r="A2" s="608" t="s">
        <v>336</v>
      </c>
      <c r="B2" s="608"/>
      <c r="C2" s="608" t="s">
        <v>329</v>
      </c>
      <c r="D2" s="609" t="s">
        <v>337</v>
      </c>
    </row>
    <row r="3" spans="1:8" ht="24" customHeight="1" x14ac:dyDescent="0.2">
      <c r="A3" s="258" t="s">
        <v>338</v>
      </c>
      <c r="B3" s="258" t="s">
        <v>239</v>
      </c>
      <c r="C3" s="608"/>
      <c r="D3" s="610"/>
    </row>
    <row r="4" spans="1:8" ht="24.95" customHeight="1" x14ac:dyDescent="0.2">
      <c r="A4" s="321">
        <v>22</v>
      </c>
      <c r="B4" s="322" t="s">
        <v>558</v>
      </c>
      <c r="C4" s="312">
        <v>1</v>
      </c>
      <c r="D4" s="318">
        <v>84</v>
      </c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customSheetViews>
    <customSheetView guid="{6595ED6F-2BEF-47A5-A1F1-34D9597A6097}" showGridLines="0">
      <selection activeCell="D4" sqref="D4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D8" sqref="D8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10" ht="39" customHeight="1" x14ac:dyDescent="0.2">
      <c r="A2" s="612" t="s">
        <v>340</v>
      </c>
      <c r="B2" s="612"/>
      <c r="C2" s="259" t="s">
        <v>341</v>
      </c>
      <c r="D2" s="259" t="s">
        <v>277</v>
      </c>
    </row>
    <row r="3" spans="1:10" ht="24.95" customHeight="1" x14ac:dyDescent="0.2">
      <c r="A3" s="606" t="s">
        <v>342</v>
      </c>
      <c r="B3" s="606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>
        <v>0</v>
      </c>
      <c r="D4" s="315"/>
    </row>
    <row r="5" spans="1:10" ht="20.100000000000001" customHeight="1" x14ac:dyDescent="0.2">
      <c r="A5" s="248"/>
      <c r="B5" s="249" t="s">
        <v>344</v>
      </c>
      <c r="C5" s="314">
        <v>0</v>
      </c>
      <c r="D5" s="315"/>
    </row>
    <row r="6" spans="1:10" ht="20.100000000000001" customHeight="1" x14ac:dyDescent="0.2">
      <c r="A6" s="248"/>
      <c r="B6" s="249" t="s">
        <v>345</v>
      </c>
      <c r="C6" s="314">
        <v>0</v>
      </c>
      <c r="D6" s="315"/>
    </row>
    <row r="7" spans="1:10" ht="20.100000000000001" customHeight="1" x14ac:dyDescent="0.2">
      <c r="A7" s="248"/>
      <c r="B7" s="249" t="s">
        <v>346</v>
      </c>
      <c r="C7" s="314">
        <v>0</v>
      </c>
      <c r="D7" s="315"/>
    </row>
    <row r="8" spans="1:10" ht="24.95" customHeight="1" x14ac:dyDescent="0.2">
      <c r="A8" s="607" t="s">
        <v>514</v>
      </c>
      <c r="B8" s="607"/>
      <c r="C8" s="316"/>
      <c r="D8" s="315"/>
    </row>
    <row r="9" spans="1:10" ht="24.95" customHeight="1" x14ac:dyDescent="0.2">
      <c r="A9" s="603" t="s">
        <v>347</v>
      </c>
      <c r="B9" s="603"/>
      <c r="C9" s="313">
        <v>0</v>
      </c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6" t="s">
        <v>515</v>
      </c>
      <c r="B12" s="526"/>
      <c r="C12" s="526"/>
      <c r="D12" s="526"/>
      <c r="E12" s="526"/>
    </row>
    <row r="13" spans="1:10" ht="9" hidden="1" customHeight="1" x14ac:dyDescent="0.2">
      <c r="A13" s="526"/>
      <c r="B13" s="526"/>
      <c r="C13" s="526"/>
      <c r="D13" s="526"/>
      <c r="E13" s="526"/>
    </row>
    <row r="14" spans="1:10" ht="9" hidden="1" customHeight="1" x14ac:dyDescent="0.2">
      <c r="A14" s="526"/>
      <c r="B14" s="526"/>
      <c r="C14" s="526"/>
      <c r="D14" s="526"/>
      <c r="E14" s="526"/>
    </row>
    <row r="15" spans="1:10" ht="9" hidden="1" customHeight="1" x14ac:dyDescent="0.2">
      <c r="A15" s="526"/>
      <c r="B15" s="526"/>
      <c r="C15" s="526"/>
      <c r="D15" s="526"/>
      <c r="E15" s="526"/>
    </row>
  </sheetData>
  <sheetProtection algorithmName="SHA-512" hashValue="xLC8GJpU2CTEkEjSOfizYtVBpIZpWYJBmA3AWcSvCPJngWfpk6LUyzlz/z/MYDR6xPOnV6AHZdLUXj6EYQI+Rg==" saltValue="JYU1vvjYdOZtYo0fewB6sg==" spinCount="100000" sheet="1" selectLockedCells="1"/>
  <customSheetViews>
    <customSheetView guid="{6595ED6F-2BEF-47A5-A1F1-34D9597A6097}" showGridLines="0" hiddenRows="1">
      <selection activeCell="D8" sqref="D8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6" sqref="B6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3" t="s">
        <v>349</v>
      </c>
      <c r="B1" s="613"/>
      <c r="C1" s="180"/>
      <c r="D1" s="180"/>
      <c r="E1" s="180"/>
    </row>
    <row r="2" spans="1:5" ht="18" customHeight="1" x14ac:dyDescent="0.2">
      <c r="A2" s="609" t="s">
        <v>410</v>
      </c>
      <c r="B2" s="608" t="s">
        <v>341</v>
      </c>
    </row>
    <row r="3" spans="1:5" ht="17.25" customHeight="1" x14ac:dyDescent="0.2">
      <c r="A3" s="609"/>
      <c r="B3" s="608"/>
    </row>
    <row r="4" spans="1:5" ht="24.95" customHeight="1" x14ac:dyDescent="0.2">
      <c r="A4" s="240" t="s">
        <v>350</v>
      </c>
      <c r="B4" s="312">
        <v>0</v>
      </c>
    </row>
    <row r="5" spans="1:5" ht="24.95" customHeight="1" x14ac:dyDescent="0.2">
      <c r="A5" s="166" t="s">
        <v>351</v>
      </c>
      <c r="B5" s="314">
        <v>0</v>
      </c>
    </row>
    <row r="6" spans="1:5" ht="24.95" customHeight="1" x14ac:dyDescent="0.2">
      <c r="A6" s="241" t="s">
        <v>352</v>
      </c>
      <c r="B6" s="313">
        <v>0</v>
      </c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customSheetViews>
    <customSheetView guid="{6595ED6F-2BEF-47A5-A1F1-34D9597A6097}" showGridLines="0">
      <selection activeCell="B6" sqref="B6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8" sqref="B8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4" t="s">
        <v>460</v>
      </c>
      <c r="B1" s="614"/>
      <c r="C1" s="181"/>
      <c r="D1" s="181"/>
      <c r="E1" s="181"/>
      <c r="F1" s="181"/>
      <c r="G1" s="181"/>
    </row>
    <row r="2" spans="1:7" ht="15.75" customHeight="1" x14ac:dyDescent="0.2">
      <c r="A2" s="616" t="s">
        <v>411</v>
      </c>
      <c r="B2" s="605" t="s">
        <v>341</v>
      </c>
    </row>
    <row r="3" spans="1:7" ht="15" customHeight="1" x14ac:dyDescent="0.2">
      <c r="A3" s="616"/>
      <c r="B3" s="605"/>
    </row>
    <row r="4" spans="1:7" ht="24.95" customHeight="1" x14ac:dyDescent="0.2">
      <c r="A4" s="240" t="s">
        <v>353</v>
      </c>
      <c r="B4" s="312">
        <v>0</v>
      </c>
    </row>
    <row r="5" spans="1:7" ht="24.95" customHeight="1" x14ac:dyDescent="0.2">
      <c r="A5" s="166" t="s">
        <v>354</v>
      </c>
      <c r="B5" s="314">
        <v>0</v>
      </c>
    </row>
    <row r="6" spans="1:7" ht="24.95" customHeight="1" x14ac:dyDescent="0.2">
      <c r="A6" s="166" t="s">
        <v>439</v>
      </c>
      <c r="B6" s="314">
        <v>0</v>
      </c>
    </row>
    <row r="7" spans="1:7" ht="24.95" customHeight="1" x14ac:dyDescent="0.2">
      <c r="A7" s="166" t="s">
        <v>440</v>
      </c>
      <c r="B7" s="314">
        <v>0</v>
      </c>
    </row>
    <row r="8" spans="1:7" ht="24.95" customHeight="1" x14ac:dyDescent="0.2">
      <c r="A8" s="241" t="s">
        <v>144</v>
      </c>
      <c r="B8" s="313">
        <v>0</v>
      </c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5" t="s">
        <v>355</v>
      </c>
      <c r="B11" s="615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customSheetViews>
    <customSheetView guid="{6595ED6F-2BEF-47A5-A1F1-34D9597A6097}" showGridLines="0">
      <selection activeCell="B8" sqref="B8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3" t="s">
        <v>24</v>
      </c>
      <c r="B1" s="613"/>
    </row>
    <row r="2" spans="1:2" ht="18.75" customHeight="1" x14ac:dyDescent="0.2">
      <c r="A2" s="529" t="s">
        <v>412</v>
      </c>
      <c r="B2" s="617" t="s">
        <v>341</v>
      </c>
    </row>
    <row r="3" spans="1:2" ht="19.5" customHeight="1" x14ac:dyDescent="0.2">
      <c r="A3" s="529"/>
      <c r="B3" s="617"/>
    </row>
    <row r="4" spans="1:2" ht="24.95" customHeight="1" x14ac:dyDescent="0.2">
      <c r="A4" s="240" t="s">
        <v>356</v>
      </c>
      <c r="B4" s="312">
        <v>2</v>
      </c>
    </row>
    <row r="5" spans="1:2" ht="24.95" customHeight="1" x14ac:dyDescent="0.2">
      <c r="A5" s="241" t="s">
        <v>357</v>
      </c>
      <c r="B5" s="313">
        <v>30</v>
      </c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customSheetViews>
    <customSheetView guid="{6595ED6F-2BEF-47A5-A1F1-34D9597A6097}" showGridLines="0" fitToPage="1">
      <selection activeCell="B5" sqref="B5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 activeCell="A4" sqref="A4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2019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customSheetViews>
    <customSheetView guid="{6595ED6F-2BEF-47A5-A1F1-34D9597A6097}" showGridLines="0" fitToPage="1">
      <pane ySplit="3" topLeftCell="A4" activePane="bottomLeft" state="frozen"/>
      <selection pane="bottomLeft" activeCell="A4" sqref="A4"/>
      <pageMargins left="1.19" right="0.75" top="0.41" bottom="0.23" header="0" footer="0"/>
      <pageSetup paperSize="9" scale="73" orientation="landscape" r:id="rId1"/>
      <headerFooter alignWithMargins="0"/>
    </customSheetView>
  </customSheetViews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scale="73" orientation="landscape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6" sqref="B6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8" t="s">
        <v>461</v>
      </c>
      <c r="B1" s="618"/>
    </row>
    <row r="2" spans="1:2" ht="18" customHeight="1" x14ac:dyDescent="0.2">
      <c r="A2" s="620" t="s">
        <v>413</v>
      </c>
      <c r="B2" s="619" t="s">
        <v>277</v>
      </c>
    </row>
    <row r="3" spans="1:2" ht="13.5" customHeight="1" x14ac:dyDescent="0.2">
      <c r="A3" s="621"/>
      <c r="B3" s="619"/>
    </row>
    <row r="4" spans="1:2" ht="24.95" customHeight="1" x14ac:dyDescent="0.2">
      <c r="A4" s="240" t="s">
        <v>358</v>
      </c>
      <c r="B4" s="309">
        <v>0</v>
      </c>
    </row>
    <row r="5" spans="1:2" ht="24.95" customHeight="1" x14ac:dyDescent="0.2">
      <c r="A5" s="166" t="s">
        <v>359</v>
      </c>
      <c r="B5" s="310">
        <v>0</v>
      </c>
    </row>
    <row r="6" spans="1:2" ht="24.95" customHeight="1" x14ac:dyDescent="0.2">
      <c r="A6" s="166" t="s">
        <v>360</v>
      </c>
      <c r="B6" s="310">
        <v>0</v>
      </c>
    </row>
    <row r="7" spans="1:2" ht="24.95" customHeight="1" x14ac:dyDescent="0.2">
      <c r="A7" s="241" t="s">
        <v>361</v>
      </c>
      <c r="B7" s="311">
        <v>0</v>
      </c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customSheetViews>
    <customSheetView guid="{6595ED6F-2BEF-47A5-A1F1-34D9597A6097}" showGridLines="0" fitToPage="1">
      <selection activeCell="B6" sqref="B6"/>
      <pageMargins left="0.59055118110236227" right="0.19685039370078741" top="0.59055118110236227" bottom="0.19685039370078741" header="0" footer="0"/>
      <printOptions horizontalCentered="1"/>
      <pageSetup paperSize="9" orientation="portrait" r:id="rId1"/>
      <headerFooter alignWithMargins="0"/>
    </customSheetView>
  </customSheetViews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zoomScale="120" zoomScaleNormal="120" workbookViewId="0">
      <selection activeCell="B125" sqref="B125:C125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6" t="s">
        <v>455</v>
      </c>
      <c r="B1" s="626"/>
      <c r="C1" s="626"/>
      <c r="D1" s="626"/>
      <c r="E1" s="626"/>
      <c r="F1" s="626"/>
      <c r="G1" s="626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94</v>
      </c>
      <c r="C3" s="306"/>
      <c r="D3" s="306"/>
      <c r="E3" s="306"/>
      <c r="F3" s="303">
        <f>B3+C3+D3+E3</f>
        <v>94</v>
      </c>
    </row>
    <row r="4" spans="1:7" ht="24.95" customHeight="1" x14ac:dyDescent="0.2">
      <c r="A4" s="241" t="s">
        <v>371</v>
      </c>
      <c r="B4" s="308">
        <v>137</v>
      </c>
      <c r="C4" s="308">
        <v>6</v>
      </c>
      <c r="D4" s="308">
        <v>1</v>
      </c>
      <c r="E4" s="308">
        <v>5</v>
      </c>
      <c r="F4" s="304">
        <f>B4+C4+D4+E4</f>
        <v>149</v>
      </c>
    </row>
    <row r="5" spans="1:7" ht="15" customHeight="1" x14ac:dyDescent="0.2">
      <c r="A5" s="78" t="s">
        <v>372</v>
      </c>
      <c r="B5" s="281">
        <f>SUM(B3:B4)</f>
        <v>231</v>
      </c>
      <c r="C5" s="281">
        <f>SUM(C3:C4)</f>
        <v>6</v>
      </c>
      <c r="D5" s="281">
        <f>SUM(D3:D4)</f>
        <v>1</v>
      </c>
      <c r="E5" s="281">
        <f>SUM(E3:E4)</f>
        <v>5</v>
      </c>
      <c r="F5" s="281">
        <f>SUM(F3:F4)</f>
        <v>243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6" t="s">
        <v>376</v>
      </c>
      <c r="B11" s="636"/>
      <c r="C11" s="636"/>
      <c r="D11" s="636"/>
      <c r="E11" s="636"/>
      <c r="F11" s="636"/>
      <c r="G11" s="636"/>
    </row>
    <row r="12" spans="1:7" s="263" customFormat="1" ht="39.950000000000003" customHeight="1" x14ac:dyDescent="0.2">
      <c r="A12" s="637" t="s">
        <v>454</v>
      </c>
      <c r="B12" s="637"/>
      <c r="C12" s="637"/>
      <c r="D12" s="637"/>
      <c r="E12" s="637"/>
      <c r="F12" s="637"/>
      <c r="G12" s="637"/>
    </row>
    <row r="13" spans="1:7" ht="20.100000000000001" customHeight="1" x14ac:dyDescent="0.2">
      <c r="A13" s="537" t="s">
        <v>377</v>
      </c>
      <c r="B13" s="78" t="s">
        <v>378</v>
      </c>
      <c r="C13" s="78" t="s">
        <v>379</v>
      </c>
      <c r="D13" s="537" t="s">
        <v>41</v>
      </c>
      <c r="E13" s="638"/>
      <c r="F13" s="265"/>
      <c r="G13" s="148"/>
    </row>
    <row r="14" spans="1:7" ht="30" customHeight="1" x14ac:dyDescent="0.2">
      <c r="A14" s="537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>
        <v>3</v>
      </c>
      <c r="C19" s="307">
        <v>2</v>
      </c>
      <c r="D19" s="279">
        <f t="shared" si="0"/>
        <v>5</v>
      </c>
      <c r="E19" s="307">
        <v>5</v>
      </c>
      <c r="F19" s="265"/>
      <c r="G19" s="148"/>
    </row>
    <row r="20" spans="1:7" ht="30" customHeight="1" x14ac:dyDescent="0.2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48</v>
      </c>
      <c r="C21" s="307">
        <v>80</v>
      </c>
      <c r="D21" s="279">
        <f t="shared" si="0"/>
        <v>128</v>
      </c>
      <c r="E21" s="307">
        <v>38</v>
      </c>
      <c r="F21" s="265"/>
      <c r="G21" s="148"/>
    </row>
    <row r="22" spans="1:7" ht="30" customHeight="1" x14ac:dyDescent="0.2">
      <c r="A22" s="374" t="s">
        <v>46</v>
      </c>
      <c r="B22" s="307">
        <v>38</v>
      </c>
      <c r="C22" s="307">
        <v>64</v>
      </c>
      <c r="D22" s="279">
        <f t="shared" si="0"/>
        <v>102</v>
      </c>
      <c r="E22" s="307">
        <v>42</v>
      </c>
      <c r="F22" s="265"/>
      <c r="G22" s="148"/>
    </row>
    <row r="23" spans="1:7" ht="30" customHeight="1" x14ac:dyDescent="0.2">
      <c r="A23" s="374" t="s">
        <v>47</v>
      </c>
      <c r="B23" s="307">
        <v>5</v>
      </c>
      <c r="C23" s="307">
        <v>3</v>
      </c>
      <c r="D23" s="279">
        <f t="shared" si="0"/>
        <v>8</v>
      </c>
      <c r="E23" s="307">
        <v>7</v>
      </c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94</v>
      </c>
      <c r="C60" s="281">
        <f>SUM(C15:C59)</f>
        <v>149</v>
      </c>
      <c r="D60" s="281">
        <f>SUM(D15:D59)</f>
        <v>243</v>
      </c>
      <c r="E60" s="281">
        <f>SUM(E15:E59)</f>
        <v>92</v>
      </c>
      <c r="F60" s="195"/>
      <c r="G60" s="195"/>
    </row>
    <row r="61" spans="1:7" s="123" customFormat="1" ht="12" customHeight="1" x14ac:dyDescent="0.2">
      <c r="A61" s="79"/>
      <c r="B61" s="639" t="s">
        <v>383</v>
      </c>
      <c r="C61" s="640"/>
      <c r="D61" s="640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1" t="s">
        <v>384</v>
      </c>
      <c r="B63" s="641"/>
      <c r="C63" s="641"/>
      <c r="D63" s="641"/>
      <c r="E63" s="641"/>
      <c r="F63" s="641"/>
      <c r="G63" s="641"/>
    </row>
    <row r="64" spans="1:7" s="123" customFormat="1" ht="30" customHeight="1" x14ac:dyDescent="0.2">
      <c r="A64" s="641" t="s">
        <v>409</v>
      </c>
      <c r="B64" s="641"/>
      <c r="C64" s="641"/>
      <c r="D64" s="641"/>
      <c r="E64" s="641"/>
      <c r="F64" s="641"/>
      <c r="G64" s="641"/>
    </row>
    <row r="65" spans="1:13" s="420" customFormat="1" ht="27" customHeight="1" x14ac:dyDescent="0.3">
      <c r="A65" s="526" t="s">
        <v>428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6" t="s">
        <v>429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5" t="s">
        <v>453</v>
      </c>
      <c r="B69" s="635"/>
      <c r="C69" s="635"/>
      <c r="D69" s="635"/>
      <c r="E69" s="635"/>
      <c r="F69" s="635"/>
      <c r="G69" s="635"/>
    </row>
    <row r="70" spans="1:13" ht="30" customHeight="1" x14ac:dyDescent="0.2">
      <c r="A70" s="78" t="s">
        <v>519</v>
      </c>
      <c r="B70" s="537" t="s">
        <v>517</v>
      </c>
      <c r="C70" s="537"/>
      <c r="D70" s="537" t="s">
        <v>518</v>
      </c>
      <c r="E70" s="632"/>
      <c r="F70" s="537" t="s">
        <v>385</v>
      </c>
      <c r="G70" s="632"/>
    </row>
    <row r="71" spans="1:13" ht="30" customHeight="1" x14ac:dyDescent="0.2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13" s="123" customFormat="1" ht="30" customHeight="1" x14ac:dyDescent="0.2">
      <c r="A72" s="374" t="s">
        <v>415</v>
      </c>
      <c r="B72" s="622"/>
      <c r="C72" s="622"/>
      <c r="D72" s="622"/>
      <c r="E72" s="622"/>
      <c r="F72" s="623">
        <f t="shared" ref="F72:F115" si="1">B72+D72</f>
        <v>0</v>
      </c>
      <c r="G72" s="623"/>
    </row>
    <row r="73" spans="1:13" s="123" customFormat="1" ht="30" customHeight="1" x14ac:dyDescent="0.2">
      <c r="A73" s="374" t="s">
        <v>416</v>
      </c>
      <c r="B73" s="622"/>
      <c r="C73" s="622"/>
      <c r="D73" s="622"/>
      <c r="E73" s="622"/>
      <c r="F73" s="623">
        <f t="shared" si="1"/>
        <v>0</v>
      </c>
      <c r="G73" s="623"/>
    </row>
    <row r="74" spans="1:13" ht="30" customHeight="1" x14ac:dyDescent="0.2">
      <c r="A74" s="374" t="s">
        <v>417</v>
      </c>
      <c r="B74" s="622"/>
      <c r="C74" s="622"/>
      <c r="D74" s="622"/>
      <c r="E74" s="622"/>
      <c r="F74" s="623">
        <f t="shared" si="1"/>
        <v>0</v>
      </c>
      <c r="G74" s="623"/>
    </row>
    <row r="75" spans="1:13" ht="30" customHeight="1" x14ac:dyDescent="0.2">
      <c r="A75" s="374" t="s">
        <v>418</v>
      </c>
      <c r="B75" s="622">
        <v>3.125</v>
      </c>
      <c r="C75" s="622"/>
      <c r="D75" s="622">
        <v>0.66666666666666663</v>
      </c>
      <c r="E75" s="622"/>
      <c r="F75" s="623">
        <f t="shared" si="1"/>
        <v>3.7916666666666665</v>
      </c>
      <c r="G75" s="623"/>
    </row>
    <row r="76" spans="1:13" ht="30" customHeight="1" x14ac:dyDescent="0.2">
      <c r="A76" s="374" t="s">
        <v>419</v>
      </c>
      <c r="B76" s="622"/>
      <c r="C76" s="622"/>
      <c r="D76" s="622"/>
      <c r="E76" s="622"/>
      <c r="F76" s="623">
        <f t="shared" si="1"/>
        <v>0</v>
      </c>
      <c r="G76" s="623"/>
    </row>
    <row r="77" spans="1:13" ht="30" customHeight="1" x14ac:dyDescent="0.2">
      <c r="A77" s="374" t="s">
        <v>45</v>
      </c>
      <c r="B77" s="622">
        <v>45.375</v>
      </c>
      <c r="C77" s="622"/>
      <c r="D77" s="622">
        <v>20.319444444444446</v>
      </c>
      <c r="E77" s="622"/>
      <c r="F77" s="623">
        <f t="shared" si="1"/>
        <v>65.694444444444443</v>
      </c>
      <c r="G77" s="623"/>
    </row>
    <row r="78" spans="1:13" ht="30" customHeight="1" x14ac:dyDescent="0.2">
      <c r="A78" s="374" t="s">
        <v>46</v>
      </c>
      <c r="B78" s="622">
        <v>35.833333333333336</v>
      </c>
      <c r="C78" s="622"/>
      <c r="D78" s="622">
        <v>53.763888888888886</v>
      </c>
      <c r="E78" s="622"/>
      <c r="F78" s="623">
        <f t="shared" si="1"/>
        <v>89.597222222222229</v>
      </c>
      <c r="G78" s="623"/>
    </row>
    <row r="79" spans="1:13" ht="30" customHeight="1" x14ac:dyDescent="0.2">
      <c r="A79" s="374" t="s">
        <v>47</v>
      </c>
      <c r="B79" s="622">
        <v>4.166666666666667</v>
      </c>
      <c r="C79" s="622"/>
      <c r="D79" s="622" t="s">
        <v>564</v>
      </c>
      <c r="E79" s="622"/>
      <c r="F79" s="623" t="e">
        <f t="shared" si="1"/>
        <v>#VALUE!</v>
      </c>
      <c r="G79" s="623"/>
    </row>
    <row r="80" spans="1:13" ht="30" customHeight="1" x14ac:dyDescent="0.2">
      <c r="A80" s="374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 x14ac:dyDescent="0.2">
      <c r="A81" s="374" t="s">
        <v>49</v>
      </c>
      <c r="B81" s="622"/>
      <c r="C81" s="622"/>
      <c r="D81" s="622"/>
      <c r="E81" s="622"/>
      <c r="F81" s="623">
        <f t="shared" si="1"/>
        <v>0</v>
      </c>
      <c r="G81" s="623"/>
    </row>
    <row r="82" spans="1:7" ht="30" customHeight="1" x14ac:dyDescent="0.2">
      <c r="A82" s="374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 x14ac:dyDescent="0.2">
      <c r="A83" s="374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 x14ac:dyDescent="0.2">
      <c r="A84" s="374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 x14ac:dyDescent="0.2">
      <c r="A85" s="374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 x14ac:dyDescent="0.2">
      <c r="A86" s="374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 x14ac:dyDescent="0.2">
      <c r="A87" s="374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 x14ac:dyDescent="0.2">
      <c r="A88" s="374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 x14ac:dyDescent="0.2">
      <c r="A89" s="374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 x14ac:dyDescent="0.2">
      <c r="A90" s="374" t="s">
        <v>58</v>
      </c>
      <c r="B90" s="622"/>
      <c r="C90" s="622"/>
      <c r="D90" s="622"/>
      <c r="E90" s="622"/>
      <c r="F90" s="623">
        <f t="shared" si="1"/>
        <v>0</v>
      </c>
      <c r="G90" s="623"/>
    </row>
    <row r="91" spans="1:7" ht="30" customHeight="1" x14ac:dyDescent="0.2">
      <c r="A91" s="374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 x14ac:dyDescent="0.2">
      <c r="A92" s="374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 x14ac:dyDescent="0.2">
      <c r="A93" s="374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 x14ac:dyDescent="0.2">
      <c r="A94" s="374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 x14ac:dyDescent="0.2">
      <c r="A95" s="374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 x14ac:dyDescent="0.2">
      <c r="A96" s="374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 x14ac:dyDescent="0.2">
      <c r="A97" s="374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 x14ac:dyDescent="0.2">
      <c r="A98" s="374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 x14ac:dyDescent="0.2">
      <c r="A99" s="374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 x14ac:dyDescent="0.2">
      <c r="A100" s="374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 x14ac:dyDescent="0.2">
      <c r="A101" s="374" t="s">
        <v>420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 x14ac:dyDescent="0.2">
      <c r="A102" s="374" t="s">
        <v>421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 x14ac:dyDescent="0.2">
      <c r="A103" s="374" t="s">
        <v>422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 x14ac:dyDescent="0.2">
      <c r="A104" s="374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 x14ac:dyDescent="0.2">
      <c r="A105" s="374" t="s">
        <v>423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 x14ac:dyDescent="0.2">
      <c r="A106" s="374" t="s">
        <v>424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 x14ac:dyDescent="0.2">
      <c r="A107" s="374" t="s">
        <v>425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 x14ac:dyDescent="0.2">
      <c r="A108" s="374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 x14ac:dyDescent="0.2">
      <c r="A109" s="374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 x14ac:dyDescent="0.2">
      <c r="A110" s="374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 x14ac:dyDescent="0.2">
      <c r="A111" s="374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 x14ac:dyDescent="0.2">
      <c r="A112" s="374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13" ht="30" customHeight="1" x14ac:dyDescent="0.2">
      <c r="A113" s="374" t="s">
        <v>426</v>
      </c>
      <c r="B113" s="622"/>
      <c r="C113" s="622"/>
      <c r="D113" s="622"/>
      <c r="E113" s="622"/>
      <c r="F113" s="623">
        <f t="shared" si="1"/>
        <v>0</v>
      </c>
      <c r="G113" s="623"/>
    </row>
    <row r="114" spans="1:13" ht="30" customHeight="1" x14ac:dyDescent="0.2">
      <c r="A114" s="374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13" ht="30" customHeight="1" x14ac:dyDescent="0.2">
      <c r="A115" s="374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5" t="s">
        <v>526</v>
      </c>
      <c r="B118" s="625"/>
      <c r="C118" s="625"/>
      <c r="D118" s="625"/>
      <c r="E118" s="625"/>
      <c r="F118" s="625"/>
      <c r="G118" s="625"/>
      <c r="H118" s="625"/>
    </row>
    <row r="119" spans="1:13" s="420" customFormat="1" ht="23.25" customHeight="1" x14ac:dyDescent="0.3">
      <c r="A119" s="526" t="s">
        <v>428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6" t="s">
        <v>429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6" t="s">
        <v>26</v>
      </c>
      <c r="B123" s="626"/>
      <c r="C123" s="626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27" t="s">
        <v>277</v>
      </c>
      <c r="C124" s="627"/>
    </row>
    <row r="125" spans="1:13" ht="30" customHeight="1" x14ac:dyDescent="0.2">
      <c r="A125" s="240" t="s">
        <v>387</v>
      </c>
      <c r="B125" s="628">
        <v>0</v>
      </c>
      <c r="C125" s="628"/>
    </row>
    <row r="126" spans="1:13" ht="30" customHeight="1" x14ac:dyDescent="0.2">
      <c r="A126" s="241" t="s">
        <v>388</v>
      </c>
      <c r="B126" s="631">
        <v>2176.5</v>
      </c>
      <c r="C126" s="631"/>
    </row>
    <row r="127" spans="1:13" ht="15" customHeight="1" x14ac:dyDescent="0.2">
      <c r="A127" s="68" t="s">
        <v>77</v>
      </c>
      <c r="B127" s="624">
        <f>SUM(B125:C126)</f>
        <v>2176.5</v>
      </c>
      <c r="C127" s="624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customSheetViews>
    <customSheetView guid="{6595ED6F-2BEF-47A5-A1F1-34D9597A6097}" scale="120" showGridLines="0">
      <selection activeCell="B125" sqref="B125:C125"/>
      <pageMargins left="0.47244094488188981" right="0.19685039370078741" top="0.19685039370078741" bottom="0.19685039370078741" header="0" footer="0"/>
      <printOptions horizontalCentered="1"/>
      <pageSetup paperSize="9" scale="69" fitToHeight="2" orientation="portrait" r:id="rId1"/>
      <headerFooter alignWithMargins="0"/>
    </customSheetView>
  </customSheetViews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2"/>
  <headerFooter alignWithMargins="0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="120" zoomScaleNormal="120" workbookViewId="0">
      <selection activeCell="B19" sqref="B19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2" t="s">
        <v>28</v>
      </c>
      <c r="B1" s="642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53</v>
      </c>
    </row>
    <row r="4" spans="1:4" ht="24.95" customHeight="1" x14ac:dyDescent="0.15">
      <c r="A4" s="166" t="s">
        <v>391</v>
      </c>
      <c r="B4" s="307">
        <v>0</v>
      </c>
      <c r="D4" s="204"/>
    </row>
    <row r="5" spans="1:4" ht="24.95" customHeight="1" x14ac:dyDescent="0.15">
      <c r="A5" s="241" t="s">
        <v>392</v>
      </c>
      <c r="B5" s="308">
        <v>0</v>
      </c>
    </row>
    <row r="6" spans="1:4" ht="10.5" customHeight="1" x14ac:dyDescent="0.15">
      <c r="A6" s="643"/>
      <c r="B6" s="644"/>
    </row>
    <row r="7" spans="1:4" s="201" customFormat="1" ht="30" customHeight="1" x14ac:dyDescent="0.3">
      <c r="A7" s="642" t="s">
        <v>29</v>
      </c>
      <c r="B7" s="642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>
        <v>0</v>
      </c>
    </row>
    <row r="10" spans="1:4" ht="24.95" customHeight="1" x14ac:dyDescent="0.15">
      <c r="A10" s="166" t="s">
        <v>395</v>
      </c>
      <c r="B10" s="307">
        <v>0</v>
      </c>
    </row>
    <row r="11" spans="1:4" ht="24.95" customHeight="1" x14ac:dyDescent="0.15">
      <c r="A11" s="166" t="s">
        <v>396</v>
      </c>
      <c r="B11" s="307">
        <v>0</v>
      </c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>
        <v>0</v>
      </c>
    </row>
    <row r="14" spans="1:4" ht="20.100000000000001" customHeight="1" x14ac:dyDescent="0.15">
      <c r="A14" s="166" t="s">
        <v>399</v>
      </c>
      <c r="B14" s="307">
        <v>0</v>
      </c>
    </row>
    <row r="15" spans="1:4" ht="20.100000000000001" customHeight="1" x14ac:dyDescent="0.15">
      <c r="A15" s="166" t="s">
        <v>400</v>
      </c>
      <c r="B15" s="307">
        <v>0</v>
      </c>
    </row>
    <row r="16" spans="1:4" ht="20.100000000000001" customHeight="1" x14ac:dyDescent="0.15">
      <c r="A16" s="166" t="s">
        <v>401</v>
      </c>
      <c r="B16" s="307">
        <v>0</v>
      </c>
    </row>
    <row r="17" spans="1:2" ht="20.100000000000001" customHeight="1" x14ac:dyDescent="0.15">
      <c r="A17" s="166" t="s">
        <v>402</v>
      </c>
      <c r="B17" s="307">
        <v>0</v>
      </c>
    </row>
    <row r="18" spans="1:2" ht="20.100000000000001" customHeight="1" x14ac:dyDescent="0.15">
      <c r="A18" s="166" t="s">
        <v>403</v>
      </c>
      <c r="B18" s="307">
        <v>0</v>
      </c>
    </row>
    <row r="19" spans="1:2" ht="20.100000000000001" customHeight="1" x14ac:dyDescent="0.15">
      <c r="A19" s="241" t="s">
        <v>404</v>
      </c>
      <c r="B19" s="308">
        <v>0</v>
      </c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customSheetViews>
    <customSheetView guid="{6595ED6F-2BEF-47A5-A1F1-34D9597A6097}" scale="120" showGridLines="0">
      <selection activeCell="B19" sqref="B19"/>
      <pageMargins left="0.59055118110236227" right="0.19685039370078741" top="0.59055118110236227" bottom="0.19685039370078741" header="0.59055118110236227" footer="0.39370078740157483"/>
      <printOptions horizontalCentered="1"/>
      <pageSetup paperSize="9" orientation="portrait" r:id="rId1"/>
      <headerFooter alignWithMargins="0"/>
    </customSheetView>
  </customSheetViews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K11" sqref="K11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8" t="s">
        <v>443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 x14ac:dyDescent="0.2">
      <c r="A2" s="524" t="s">
        <v>30</v>
      </c>
      <c r="B2" s="524" t="s">
        <v>31</v>
      </c>
      <c r="C2" s="524"/>
      <c r="D2" s="524" t="s">
        <v>32</v>
      </c>
      <c r="E2" s="524"/>
      <c r="F2" s="524" t="s">
        <v>33</v>
      </c>
      <c r="G2" s="524"/>
      <c r="H2" s="524" t="s">
        <v>34</v>
      </c>
      <c r="I2" s="524"/>
      <c r="J2" s="524" t="s">
        <v>35</v>
      </c>
      <c r="K2" s="524"/>
      <c r="L2" s="524" t="s">
        <v>36</v>
      </c>
      <c r="M2" s="524"/>
      <c r="N2" s="524" t="s">
        <v>37</v>
      </c>
      <c r="O2" s="524"/>
      <c r="P2" s="524" t="s">
        <v>492</v>
      </c>
      <c r="Q2" s="524"/>
      <c r="R2" s="524" t="s">
        <v>38</v>
      </c>
      <c r="S2" s="524"/>
      <c r="T2" s="524" t="s">
        <v>39</v>
      </c>
      <c r="U2" s="524"/>
      <c r="V2" s="524" t="s">
        <v>40</v>
      </c>
      <c r="W2" s="524"/>
      <c r="X2" s="525" t="s">
        <v>41</v>
      </c>
      <c r="Y2" s="525"/>
      <c r="Z2" s="524" t="s">
        <v>41</v>
      </c>
    </row>
    <row r="3" spans="1:26" ht="15" customHeight="1" x14ac:dyDescent="0.2">
      <c r="A3" s="524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4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4.9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1</v>
      </c>
      <c r="Q7" s="367"/>
      <c r="R7" s="366"/>
      <c r="S7" s="367"/>
      <c r="T7" s="366"/>
      <c r="U7" s="367"/>
      <c r="V7" s="366"/>
      <c r="W7" s="367"/>
      <c r="X7" s="221">
        <f t="shared" si="1"/>
        <v>1</v>
      </c>
      <c r="Y7" s="221">
        <f t="shared" si="2"/>
        <v>0</v>
      </c>
      <c r="Z7" s="271">
        <f t="shared" si="0"/>
        <v>1</v>
      </c>
    </row>
    <row r="8" spans="1:26" ht="24.9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>
        <v>1</v>
      </c>
      <c r="L8" s="366"/>
      <c r="M8" s="367"/>
      <c r="N8" s="366"/>
      <c r="O8" s="367"/>
      <c r="P8" s="366">
        <v>2</v>
      </c>
      <c r="Q8" s="367">
        <v>4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5</v>
      </c>
      <c r="Z8" s="271">
        <f t="shared" si="0"/>
        <v>7</v>
      </c>
    </row>
    <row r="9" spans="1:26" ht="24.9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34</v>
      </c>
      <c r="K10" s="367">
        <v>44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34</v>
      </c>
      <c r="Y10" s="221">
        <f t="shared" si="2"/>
        <v>44</v>
      </c>
      <c r="Z10" s="271">
        <f t="shared" si="0"/>
        <v>78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41</v>
      </c>
      <c r="K11" s="367">
        <v>66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41</v>
      </c>
      <c r="Y11" s="221">
        <f t="shared" si="2"/>
        <v>66</v>
      </c>
      <c r="Z11" s="271">
        <f t="shared" si="0"/>
        <v>107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14</v>
      </c>
      <c r="K12" s="367">
        <v>17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14</v>
      </c>
      <c r="Y12" s="221">
        <f t="shared" si="2"/>
        <v>17</v>
      </c>
      <c r="Z12" s="271">
        <f t="shared" si="0"/>
        <v>31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89</v>
      </c>
      <c r="K48" s="273">
        <f t="shared" si="3"/>
        <v>128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4</v>
      </c>
      <c r="Q48" s="273">
        <f t="shared" si="3"/>
        <v>4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93</v>
      </c>
      <c r="Y48" s="274">
        <f>SUM(Y4:Y47)</f>
        <v>132</v>
      </c>
      <c r="Z48" s="273">
        <f>X48+Y48</f>
        <v>225</v>
      </c>
    </row>
    <row r="49" spans="1:26" ht="9.9499999999999993" customHeight="1" x14ac:dyDescent="0.2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customSheetViews>
    <customSheetView guid="{6595ED6F-2BEF-47A5-A1F1-34D9597A6097}" showGridLines="0">
      <pane xSplit="1" ySplit="3" topLeftCell="B4" activePane="bottomRight" state="frozen"/>
      <selection pane="bottomRight" activeCell="K11" sqref="K11"/>
      <pageMargins left="0.75" right="0.75" top="1" bottom="1" header="0" footer="0"/>
      <pageSetup paperSize="9" orientation="portrait" r:id="rId1"/>
      <headerFooter alignWithMargins="0"/>
    </customSheetView>
  </customSheetViews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T13" sqref="T13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31" s="53" customFormat="1" ht="19.5" customHeight="1" x14ac:dyDescent="0.15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31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>
        <v>1</v>
      </c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1</v>
      </c>
      <c r="AA7" s="225">
        <f t="shared" si="0"/>
        <v>0</v>
      </c>
      <c r="AB7" s="225">
        <f t="shared" si="1"/>
        <v>1</v>
      </c>
      <c r="AC7" s="212">
        <f>'Quadro 1'!X7</f>
        <v>1</v>
      </c>
      <c r="AD7" s="212">
        <f>'Quadro 1'!Y7</f>
        <v>0</v>
      </c>
      <c r="AE7" s="212">
        <f>'Quadro 1'!Z7</f>
        <v>1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>
        <v>1</v>
      </c>
      <c r="O8" s="358">
        <v>3</v>
      </c>
      <c r="P8" s="314"/>
      <c r="Q8" s="358"/>
      <c r="R8" s="314"/>
      <c r="S8" s="358"/>
      <c r="T8" s="314"/>
      <c r="U8" s="358">
        <v>2</v>
      </c>
      <c r="V8" s="314"/>
      <c r="W8" s="358"/>
      <c r="X8" s="314"/>
      <c r="Y8" s="358"/>
      <c r="Z8" s="225">
        <f t="shared" si="0"/>
        <v>2</v>
      </c>
      <c r="AA8" s="225">
        <f t="shared" si="0"/>
        <v>5</v>
      </c>
      <c r="AB8" s="225">
        <f t="shared" si="1"/>
        <v>7</v>
      </c>
      <c r="AC8" s="212">
        <f>'Quadro 1'!X8</f>
        <v>2</v>
      </c>
      <c r="AD8" s="212">
        <f>'Quadro 1'!Y8</f>
        <v>5</v>
      </c>
      <c r="AE8" s="212">
        <f>'Quadro 1'!Z8</f>
        <v>7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>
        <v>1</v>
      </c>
      <c r="I10" s="358"/>
      <c r="J10" s="314"/>
      <c r="K10" s="358">
        <v>1</v>
      </c>
      <c r="L10" s="314">
        <v>1</v>
      </c>
      <c r="M10" s="358">
        <v>7</v>
      </c>
      <c r="N10" s="314">
        <v>4</v>
      </c>
      <c r="O10" s="358">
        <v>8</v>
      </c>
      <c r="P10" s="314">
        <v>7</v>
      </c>
      <c r="Q10" s="358">
        <v>10</v>
      </c>
      <c r="R10" s="314">
        <v>14</v>
      </c>
      <c r="S10" s="358">
        <v>14</v>
      </c>
      <c r="T10" s="314">
        <v>6</v>
      </c>
      <c r="U10" s="358">
        <v>4</v>
      </c>
      <c r="V10" s="314">
        <v>1</v>
      </c>
      <c r="W10" s="358"/>
      <c r="X10" s="314"/>
      <c r="Y10" s="358"/>
      <c r="Z10" s="225">
        <f t="shared" si="0"/>
        <v>34</v>
      </c>
      <c r="AA10" s="225">
        <f t="shared" si="0"/>
        <v>44</v>
      </c>
      <c r="AB10" s="225">
        <f t="shared" si="1"/>
        <v>78</v>
      </c>
      <c r="AC10" s="212">
        <f>'Quadro 1'!X10</f>
        <v>34</v>
      </c>
      <c r="AD10" s="212">
        <f>'Quadro 1'!Y10</f>
        <v>44</v>
      </c>
      <c r="AE10" s="212">
        <f>'Quadro 1'!Z10</f>
        <v>78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>
        <v>3</v>
      </c>
      <c r="I11" s="358">
        <v>3</v>
      </c>
      <c r="J11" s="314">
        <v>3</v>
      </c>
      <c r="K11" s="358">
        <v>6</v>
      </c>
      <c r="L11" s="314">
        <v>6</v>
      </c>
      <c r="M11" s="358">
        <v>10</v>
      </c>
      <c r="N11" s="314">
        <v>9</v>
      </c>
      <c r="O11" s="358">
        <v>12</v>
      </c>
      <c r="P11" s="314">
        <v>5</v>
      </c>
      <c r="Q11" s="358">
        <v>7</v>
      </c>
      <c r="R11" s="314">
        <v>7</v>
      </c>
      <c r="S11" s="358">
        <v>13</v>
      </c>
      <c r="T11" s="314">
        <v>6</v>
      </c>
      <c r="U11" s="358">
        <v>12</v>
      </c>
      <c r="V11" s="314">
        <v>2</v>
      </c>
      <c r="W11" s="358">
        <v>3</v>
      </c>
      <c r="X11" s="314"/>
      <c r="Y11" s="358"/>
      <c r="Z11" s="225">
        <f t="shared" si="0"/>
        <v>41</v>
      </c>
      <c r="AA11" s="225">
        <f t="shared" si="0"/>
        <v>66</v>
      </c>
      <c r="AB11" s="225">
        <f t="shared" si="1"/>
        <v>107</v>
      </c>
      <c r="AC11" s="212">
        <f>'Quadro 1'!X11</f>
        <v>41</v>
      </c>
      <c r="AD11" s="212">
        <f>'Quadro 1'!Y11</f>
        <v>66</v>
      </c>
      <c r="AE11" s="212">
        <f>'Quadro 1'!Z11</f>
        <v>107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>
        <v>1</v>
      </c>
      <c r="N12" s="314">
        <v>1</v>
      </c>
      <c r="O12" s="358">
        <v>2</v>
      </c>
      <c r="P12" s="314">
        <v>3</v>
      </c>
      <c r="Q12" s="358">
        <v>7</v>
      </c>
      <c r="R12" s="314">
        <v>6</v>
      </c>
      <c r="S12" s="358">
        <v>5</v>
      </c>
      <c r="T12" s="314">
        <v>3</v>
      </c>
      <c r="U12" s="358">
        <v>2</v>
      </c>
      <c r="V12" s="314"/>
      <c r="W12" s="358"/>
      <c r="X12" s="314"/>
      <c r="Y12" s="358"/>
      <c r="Z12" s="225">
        <f t="shared" si="0"/>
        <v>14</v>
      </c>
      <c r="AA12" s="225">
        <f t="shared" si="0"/>
        <v>17</v>
      </c>
      <c r="AB12" s="225">
        <f t="shared" si="1"/>
        <v>31</v>
      </c>
      <c r="AC12" s="212">
        <f>'Quadro 1'!X12</f>
        <v>14</v>
      </c>
      <c r="AD12" s="212">
        <f>'Quadro 1'!Y12</f>
        <v>17</v>
      </c>
      <c r="AE12" s="212">
        <f>'Quadro 1'!Z12</f>
        <v>31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0</v>
      </c>
      <c r="H48" s="226">
        <f t="shared" si="3"/>
        <v>4</v>
      </c>
      <c r="I48" s="226">
        <f t="shared" si="3"/>
        <v>3</v>
      </c>
      <c r="J48" s="226">
        <f t="shared" si="3"/>
        <v>3</v>
      </c>
      <c r="K48" s="226">
        <f t="shared" si="3"/>
        <v>7</v>
      </c>
      <c r="L48" s="226">
        <f t="shared" si="3"/>
        <v>9</v>
      </c>
      <c r="M48" s="226">
        <f t="shared" si="3"/>
        <v>18</v>
      </c>
      <c r="N48" s="226">
        <f t="shared" si="3"/>
        <v>16</v>
      </c>
      <c r="O48" s="226">
        <f t="shared" si="3"/>
        <v>25</v>
      </c>
      <c r="P48" s="226">
        <f t="shared" si="3"/>
        <v>15</v>
      </c>
      <c r="Q48" s="226">
        <f t="shared" si="3"/>
        <v>24</v>
      </c>
      <c r="R48" s="226">
        <f t="shared" si="3"/>
        <v>27</v>
      </c>
      <c r="S48" s="226">
        <f t="shared" si="3"/>
        <v>32</v>
      </c>
      <c r="T48" s="226">
        <f t="shared" si="3"/>
        <v>15</v>
      </c>
      <c r="U48" s="226">
        <f t="shared" si="3"/>
        <v>20</v>
      </c>
      <c r="V48" s="226">
        <f t="shared" si="3"/>
        <v>3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93</v>
      </c>
      <c r="AA48" s="226">
        <f t="shared" si="3"/>
        <v>132</v>
      </c>
      <c r="AB48" s="226">
        <f>Z48+AA48</f>
        <v>225</v>
      </c>
    </row>
    <row r="49" spans="1:31" s="53" customFormat="1" ht="9.9499999999999993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70">
        <f>'Quadro 1'!X48</f>
        <v>93</v>
      </c>
      <c r="AA49" s="70">
        <f>'Quadro 1'!Y48</f>
        <v>132</v>
      </c>
      <c r="AB49" s="70">
        <f>'Quadro 1'!Z48</f>
        <v>225</v>
      </c>
    </row>
    <row r="50" spans="1:31" s="53" customFormat="1" ht="21.75" customHeight="1" x14ac:dyDescent="0.15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31" s="53" customFormat="1" ht="15" customHeight="1" x14ac:dyDescent="0.15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T13" sqref="T13"/>
      <pageMargins left="0.23622047244094491" right="0.19685039370078741" top="0.59055118110236227" bottom="0.39370078740157483" header="0" footer="0"/>
      <pageSetup paperSize="9" scale="50" orientation="landscape" r:id="rId1"/>
      <headerFooter alignWithMargins="0"/>
    </customSheetView>
  </customSheetViews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R13" sqref="R13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5" s="53" customFormat="1" ht="15" customHeight="1" x14ac:dyDescent="0.15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5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9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>
        <v>1</v>
      </c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>
        <v>1</v>
      </c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1</v>
      </c>
      <c r="U7" s="225">
        <f t="shared" si="0"/>
        <v>0</v>
      </c>
      <c r="V7" s="225">
        <f t="shared" si="1"/>
        <v>1</v>
      </c>
      <c r="W7" s="212">
        <f>'Quadro 1'!X7</f>
        <v>1</v>
      </c>
      <c r="X7" s="212">
        <f>'Quadro 1'!Y7</f>
        <v>0</v>
      </c>
      <c r="Y7" s="212">
        <f>'Quadro 1'!Z7</f>
        <v>1</v>
      </c>
    </row>
    <row r="8" spans="1:25" s="69" customFormat="1" ht="24.95" customHeight="1" x14ac:dyDescent="0.2">
      <c r="A8" s="374" t="s">
        <v>418</v>
      </c>
      <c r="B8" s="366"/>
      <c r="C8" s="367"/>
      <c r="D8" s="314"/>
      <c r="E8" s="358"/>
      <c r="F8" s="314">
        <v>1</v>
      </c>
      <c r="G8" s="358"/>
      <c r="H8" s="314">
        <v>1</v>
      </c>
      <c r="I8" s="358">
        <v>1</v>
      </c>
      <c r="J8" s="314"/>
      <c r="K8" s="358">
        <v>1</v>
      </c>
      <c r="L8" s="314"/>
      <c r="M8" s="358">
        <v>1</v>
      </c>
      <c r="N8" s="314"/>
      <c r="O8" s="358">
        <v>1</v>
      </c>
      <c r="P8" s="314"/>
      <c r="Q8" s="358">
        <v>1</v>
      </c>
      <c r="R8" s="314"/>
      <c r="S8" s="358"/>
      <c r="T8" s="225">
        <f t="shared" si="0"/>
        <v>2</v>
      </c>
      <c r="U8" s="225">
        <f t="shared" si="0"/>
        <v>5</v>
      </c>
      <c r="V8" s="225">
        <f t="shared" si="1"/>
        <v>7</v>
      </c>
      <c r="W8" s="212">
        <f>'Quadro 1'!X8</f>
        <v>2</v>
      </c>
      <c r="X8" s="212">
        <f>'Quadro 1'!Y8</f>
        <v>5</v>
      </c>
      <c r="Y8" s="212">
        <f>'Quadro 1'!Z8</f>
        <v>7</v>
      </c>
    </row>
    <row r="9" spans="1:25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1</v>
      </c>
      <c r="C10" s="367">
        <v>3</v>
      </c>
      <c r="D10" s="314"/>
      <c r="E10" s="358"/>
      <c r="F10" s="314"/>
      <c r="G10" s="358">
        <v>1</v>
      </c>
      <c r="H10" s="314">
        <v>4</v>
      </c>
      <c r="I10" s="358">
        <v>9</v>
      </c>
      <c r="J10" s="314">
        <v>5</v>
      </c>
      <c r="K10" s="358">
        <v>12</v>
      </c>
      <c r="L10" s="314">
        <v>10</v>
      </c>
      <c r="M10" s="358">
        <v>8</v>
      </c>
      <c r="N10" s="314">
        <v>10</v>
      </c>
      <c r="O10" s="358">
        <v>6</v>
      </c>
      <c r="P10" s="314">
        <v>2</v>
      </c>
      <c r="Q10" s="358">
        <v>3</v>
      </c>
      <c r="R10" s="314">
        <v>2</v>
      </c>
      <c r="S10" s="358">
        <v>2</v>
      </c>
      <c r="T10" s="225">
        <f t="shared" si="0"/>
        <v>34</v>
      </c>
      <c r="U10" s="225">
        <f t="shared" si="0"/>
        <v>44</v>
      </c>
      <c r="V10" s="225">
        <f t="shared" si="1"/>
        <v>78</v>
      </c>
      <c r="W10" s="212">
        <f>'Quadro 1'!X10</f>
        <v>34</v>
      </c>
      <c r="X10" s="212">
        <f>'Quadro 1'!Y10</f>
        <v>44</v>
      </c>
      <c r="Y10" s="212">
        <f>'Quadro 1'!Z10</f>
        <v>78</v>
      </c>
    </row>
    <row r="11" spans="1:25" s="69" customFormat="1" ht="24.95" customHeight="1" x14ac:dyDescent="0.2">
      <c r="A11" s="374" t="s">
        <v>46</v>
      </c>
      <c r="B11" s="366">
        <v>9</v>
      </c>
      <c r="C11" s="367">
        <v>11</v>
      </c>
      <c r="D11" s="314">
        <v>5</v>
      </c>
      <c r="E11" s="358">
        <v>13</v>
      </c>
      <c r="F11" s="314"/>
      <c r="G11" s="358"/>
      <c r="H11" s="314">
        <v>6</v>
      </c>
      <c r="I11" s="358">
        <v>2</v>
      </c>
      <c r="J11" s="314">
        <v>5</v>
      </c>
      <c r="K11" s="358">
        <v>8</v>
      </c>
      <c r="L11" s="314">
        <v>6</v>
      </c>
      <c r="M11" s="358">
        <v>11</v>
      </c>
      <c r="N11" s="314">
        <v>6</v>
      </c>
      <c r="O11" s="358">
        <v>6</v>
      </c>
      <c r="P11" s="314">
        <v>3</v>
      </c>
      <c r="Q11" s="358">
        <v>12</v>
      </c>
      <c r="R11" s="314">
        <v>1</v>
      </c>
      <c r="S11" s="358">
        <v>3</v>
      </c>
      <c r="T11" s="225">
        <f t="shared" si="0"/>
        <v>41</v>
      </c>
      <c r="U11" s="225">
        <f t="shared" si="0"/>
        <v>66</v>
      </c>
      <c r="V11" s="225">
        <f t="shared" si="1"/>
        <v>107</v>
      </c>
      <c r="W11" s="212">
        <f>'Quadro 1'!X11</f>
        <v>41</v>
      </c>
      <c r="X11" s="212">
        <f>'Quadro 1'!Y11</f>
        <v>66</v>
      </c>
      <c r="Y11" s="212">
        <f>'Quadro 1'!Z11</f>
        <v>107</v>
      </c>
    </row>
    <row r="12" spans="1:25" s="69" customFormat="1" ht="24.95" customHeight="1" x14ac:dyDescent="0.2">
      <c r="A12" s="374" t="s">
        <v>47</v>
      </c>
      <c r="B12" s="366">
        <v>1</v>
      </c>
      <c r="C12" s="367">
        <v>2</v>
      </c>
      <c r="D12" s="314"/>
      <c r="E12" s="358">
        <v>1</v>
      </c>
      <c r="F12" s="314"/>
      <c r="G12" s="358">
        <v>4</v>
      </c>
      <c r="H12" s="314">
        <v>1</v>
      </c>
      <c r="I12" s="358">
        <v>4</v>
      </c>
      <c r="J12" s="314">
        <v>1</v>
      </c>
      <c r="K12" s="358">
        <v>2</v>
      </c>
      <c r="L12" s="314"/>
      <c r="M12" s="358">
        <v>1</v>
      </c>
      <c r="N12" s="314">
        <v>6</v>
      </c>
      <c r="O12" s="358">
        <v>1</v>
      </c>
      <c r="P12" s="314">
        <v>2</v>
      </c>
      <c r="Q12" s="358">
        <v>1</v>
      </c>
      <c r="R12" s="314">
        <v>3</v>
      </c>
      <c r="S12" s="358">
        <v>1</v>
      </c>
      <c r="T12" s="225">
        <f t="shared" si="0"/>
        <v>14</v>
      </c>
      <c r="U12" s="225">
        <f t="shared" si="0"/>
        <v>17</v>
      </c>
      <c r="V12" s="225">
        <f t="shared" si="1"/>
        <v>31</v>
      </c>
      <c r="W12" s="212">
        <f>'Quadro 1'!X12</f>
        <v>14</v>
      </c>
      <c r="X12" s="212">
        <f>'Quadro 1'!Y12</f>
        <v>17</v>
      </c>
      <c r="Y12" s="212">
        <f>'Quadro 1'!Z12</f>
        <v>31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11</v>
      </c>
      <c r="C48" s="226">
        <f t="shared" si="2"/>
        <v>16</v>
      </c>
      <c r="D48" s="226">
        <f t="shared" si="2"/>
        <v>5</v>
      </c>
      <c r="E48" s="226">
        <f t="shared" si="2"/>
        <v>14</v>
      </c>
      <c r="F48" s="226">
        <f t="shared" si="2"/>
        <v>1</v>
      </c>
      <c r="G48" s="226">
        <f t="shared" si="2"/>
        <v>5</v>
      </c>
      <c r="H48" s="226">
        <f t="shared" si="2"/>
        <v>13</v>
      </c>
      <c r="I48" s="226">
        <f t="shared" si="2"/>
        <v>16</v>
      </c>
      <c r="J48" s="226">
        <f t="shared" si="2"/>
        <v>11</v>
      </c>
      <c r="K48" s="226">
        <f t="shared" si="2"/>
        <v>23</v>
      </c>
      <c r="L48" s="226">
        <f t="shared" si="2"/>
        <v>17</v>
      </c>
      <c r="M48" s="226">
        <f t="shared" si="2"/>
        <v>21</v>
      </c>
      <c r="N48" s="226">
        <f t="shared" si="2"/>
        <v>22</v>
      </c>
      <c r="O48" s="226">
        <f t="shared" si="2"/>
        <v>14</v>
      </c>
      <c r="P48" s="226">
        <f t="shared" si="2"/>
        <v>7</v>
      </c>
      <c r="Q48" s="226">
        <f t="shared" si="2"/>
        <v>17</v>
      </c>
      <c r="R48" s="226">
        <f t="shared" si="2"/>
        <v>6</v>
      </c>
      <c r="S48" s="226">
        <f t="shared" si="2"/>
        <v>6</v>
      </c>
      <c r="T48" s="226">
        <f>SUM(T4:T47)</f>
        <v>93</v>
      </c>
      <c r="U48" s="226">
        <f>SUM(U4:U47)</f>
        <v>132</v>
      </c>
      <c r="V48" s="226">
        <f>T48+U48</f>
        <v>225</v>
      </c>
    </row>
    <row r="49" spans="1:26" s="53" customFormat="1" ht="9.9499999999999993" customHeight="1" x14ac:dyDescent="0.15">
      <c r="T49" s="71">
        <f>'Quadro 1'!X48</f>
        <v>93</v>
      </c>
      <c r="U49" s="71">
        <f>'Quadro 1'!Y48</f>
        <v>132</v>
      </c>
      <c r="V49" s="71">
        <f>'Quadro 1'!Z48</f>
        <v>225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R13" sqref="R13"/>
      <pageMargins left="0.19685039370078741" right="0.19685039370078741" top="0.59055118110236227" bottom="0.39370078740157483" header="0" footer="0"/>
      <printOptions horizontalCentered="1"/>
      <pageSetup paperSize="9" scale="57" orientation="landscape" r:id="rId1"/>
      <headerFooter alignWithMargins="0"/>
    </customSheetView>
  </customSheetViews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L14" sqref="L14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7" s="72" customFormat="1" ht="24.95" customHeight="1" x14ac:dyDescent="0.15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7" s="72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9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>
        <v>1</v>
      </c>
      <c r="Q7" s="358"/>
      <c r="R7" s="314"/>
      <c r="S7" s="358"/>
      <c r="T7" s="314"/>
      <c r="U7" s="358"/>
      <c r="V7" s="225">
        <f t="shared" si="0"/>
        <v>1</v>
      </c>
      <c r="W7" s="225">
        <f t="shared" si="0"/>
        <v>0</v>
      </c>
      <c r="X7" s="225">
        <f t="shared" si="1"/>
        <v>1</v>
      </c>
      <c r="Y7" s="73">
        <f>'Quadro 1'!X7</f>
        <v>1</v>
      </c>
      <c r="Z7" s="73">
        <f>'Quadro 1'!Y7</f>
        <v>0</v>
      </c>
      <c r="AA7" s="73">
        <f>'Quadro 1'!Z7</f>
        <v>1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3</v>
      </c>
      <c r="R8" s="314">
        <v>2</v>
      </c>
      <c r="S8" s="358">
        <v>1</v>
      </c>
      <c r="T8" s="314"/>
      <c r="U8" s="358">
        <v>1</v>
      </c>
      <c r="V8" s="225">
        <f t="shared" si="0"/>
        <v>2</v>
      </c>
      <c r="W8" s="225">
        <f t="shared" si="0"/>
        <v>5</v>
      </c>
      <c r="X8" s="225">
        <f t="shared" si="1"/>
        <v>7</v>
      </c>
      <c r="Y8" s="73">
        <f>'Quadro 1'!X8</f>
        <v>2</v>
      </c>
      <c r="Z8" s="73">
        <f>'Quadro 1'!Y8</f>
        <v>5</v>
      </c>
      <c r="AA8" s="73">
        <f>'Quadro 1'!Z8</f>
        <v>7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314">
        <v>22</v>
      </c>
      <c r="Q10" s="358">
        <v>33</v>
      </c>
      <c r="R10" s="314">
        <v>9</v>
      </c>
      <c r="S10" s="358">
        <v>11</v>
      </c>
      <c r="T10" s="314">
        <v>2</v>
      </c>
      <c r="U10" s="358"/>
      <c r="V10" s="225">
        <f t="shared" si="0"/>
        <v>34</v>
      </c>
      <c r="W10" s="225">
        <f t="shared" si="0"/>
        <v>44</v>
      </c>
      <c r="X10" s="225">
        <f t="shared" si="1"/>
        <v>78</v>
      </c>
      <c r="Y10" s="73">
        <f>'Quadro 1'!X10</f>
        <v>34</v>
      </c>
      <c r="Z10" s="73">
        <f>'Quadro 1'!Y10</f>
        <v>44</v>
      </c>
      <c r="AA10" s="73">
        <f>'Quadro 1'!Z10</f>
        <v>78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>
        <v>1</v>
      </c>
      <c r="F11" s="314"/>
      <c r="G11" s="358"/>
      <c r="H11" s="314">
        <v>4</v>
      </c>
      <c r="I11" s="358">
        <v>14</v>
      </c>
      <c r="J11" s="314">
        <v>2</v>
      </c>
      <c r="K11" s="358">
        <v>2</v>
      </c>
      <c r="L11" s="314">
        <v>23</v>
      </c>
      <c r="M11" s="358">
        <v>33</v>
      </c>
      <c r="N11" s="314">
        <v>2</v>
      </c>
      <c r="O11" s="358"/>
      <c r="P11" s="314">
        <v>7</v>
      </c>
      <c r="Q11" s="358">
        <v>10</v>
      </c>
      <c r="R11" s="314">
        <v>3</v>
      </c>
      <c r="S11" s="358">
        <v>6</v>
      </c>
      <c r="T11" s="314"/>
      <c r="U11" s="358"/>
      <c r="V11" s="225">
        <f t="shared" si="0"/>
        <v>41</v>
      </c>
      <c r="W11" s="225">
        <f t="shared" si="0"/>
        <v>66</v>
      </c>
      <c r="X11" s="225">
        <f t="shared" si="1"/>
        <v>107</v>
      </c>
      <c r="Y11" s="73">
        <f>'Quadro 1'!X11</f>
        <v>41</v>
      </c>
      <c r="Z11" s="73">
        <f>'Quadro 1'!Y11</f>
        <v>66</v>
      </c>
      <c r="AA11" s="73">
        <f>'Quadro 1'!Z11</f>
        <v>107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4</v>
      </c>
      <c r="E12" s="358">
        <v>2</v>
      </c>
      <c r="F12" s="314">
        <v>7</v>
      </c>
      <c r="G12" s="358">
        <v>4</v>
      </c>
      <c r="H12" s="314">
        <v>1</v>
      </c>
      <c r="I12" s="358">
        <v>6</v>
      </c>
      <c r="J12" s="314"/>
      <c r="K12" s="358"/>
      <c r="L12" s="314">
        <v>2</v>
      </c>
      <c r="M12" s="358">
        <v>5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14</v>
      </c>
      <c r="W12" s="225">
        <f t="shared" si="0"/>
        <v>17</v>
      </c>
      <c r="X12" s="225">
        <f t="shared" si="1"/>
        <v>31</v>
      </c>
      <c r="Y12" s="73">
        <f>'Quadro 1'!X12</f>
        <v>14</v>
      </c>
      <c r="Z12" s="73">
        <f>'Quadro 1'!Y12</f>
        <v>17</v>
      </c>
      <c r="AA12" s="73">
        <f>'Quadro 1'!Z12</f>
        <v>31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4</v>
      </c>
      <c r="E48" s="226">
        <f t="shared" si="2"/>
        <v>3</v>
      </c>
      <c r="F48" s="226">
        <f t="shared" si="2"/>
        <v>7</v>
      </c>
      <c r="G48" s="226">
        <f t="shared" si="2"/>
        <v>4</v>
      </c>
      <c r="H48" s="226">
        <f t="shared" si="2"/>
        <v>5</v>
      </c>
      <c r="I48" s="226">
        <f t="shared" si="2"/>
        <v>20</v>
      </c>
      <c r="J48" s="226">
        <f t="shared" si="2"/>
        <v>2</v>
      </c>
      <c r="K48" s="226">
        <f t="shared" si="2"/>
        <v>2</v>
      </c>
      <c r="L48" s="226">
        <f t="shared" si="2"/>
        <v>25</v>
      </c>
      <c r="M48" s="226">
        <f t="shared" si="2"/>
        <v>38</v>
      </c>
      <c r="N48" s="226">
        <f t="shared" si="2"/>
        <v>3</v>
      </c>
      <c r="O48" s="226">
        <f t="shared" si="2"/>
        <v>0</v>
      </c>
      <c r="P48" s="226">
        <f t="shared" si="2"/>
        <v>30</v>
      </c>
      <c r="Q48" s="226">
        <f t="shared" si="2"/>
        <v>46</v>
      </c>
      <c r="R48" s="226">
        <f t="shared" si="2"/>
        <v>14</v>
      </c>
      <c r="S48" s="226">
        <f t="shared" si="2"/>
        <v>18</v>
      </c>
      <c r="T48" s="226">
        <f t="shared" si="2"/>
        <v>3</v>
      </c>
      <c r="U48" s="226">
        <f t="shared" si="2"/>
        <v>1</v>
      </c>
      <c r="V48" s="226">
        <f t="shared" si="2"/>
        <v>93</v>
      </c>
      <c r="W48" s="226">
        <f t="shared" si="2"/>
        <v>132</v>
      </c>
      <c r="X48" s="226">
        <f>V48+W48</f>
        <v>225</v>
      </c>
    </row>
    <row r="49" spans="1:27" s="53" customFormat="1" ht="9.9499999999999993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5"/>
      <c r="V49" s="70">
        <f>'Quadro 1'!X48</f>
        <v>93</v>
      </c>
      <c r="W49" s="70">
        <f>'Quadro 1'!Y48</f>
        <v>132</v>
      </c>
      <c r="X49" s="70">
        <f>'Quadro 1'!Z48</f>
        <v>225</v>
      </c>
    </row>
    <row r="50" spans="1:27" s="72" customFormat="1" ht="24.95" customHeight="1" x14ac:dyDescent="0.15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7" s="72" customFormat="1" ht="15" customHeight="1" x14ac:dyDescent="0.15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9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L14" sqref="L14"/>
      <pageMargins left="0.19685039370078741" right="0.19685039370078741" top="0.59055118110236227" bottom="0.39370078740157483" header="0" footer="0"/>
      <printOptions horizontalCentered="1"/>
      <pageSetup paperSize="9" scale="49" orientation="landscape" r:id="rId1"/>
      <headerFooter alignWithMargins="0"/>
    </customSheetView>
  </customSheetViews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12" sqref="G12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6" t="s">
        <v>447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 x14ac:dyDescent="0.15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 x14ac:dyDescent="0.15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>
        <v>0</v>
      </c>
      <c r="C5" s="358"/>
      <c r="D5" s="314">
        <v>0</v>
      </c>
      <c r="E5" s="358"/>
      <c r="F5" s="314">
        <v>0</v>
      </c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>
        <v>0</v>
      </c>
      <c r="C7" s="358"/>
      <c r="D7" s="314">
        <v>0</v>
      </c>
      <c r="E7" s="358"/>
      <c r="F7" s="314">
        <v>0</v>
      </c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>
        <v>0</v>
      </c>
      <c r="C8" s="358">
        <v>0</v>
      </c>
      <c r="D8" s="314">
        <v>0</v>
      </c>
      <c r="E8" s="358">
        <v>0</v>
      </c>
      <c r="F8" s="314">
        <v>0</v>
      </c>
      <c r="G8" s="358">
        <v>0</v>
      </c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>
        <v>0</v>
      </c>
      <c r="C10" s="358">
        <v>0</v>
      </c>
      <c r="D10" s="314">
        <v>0</v>
      </c>
      <c r="E10" s="358">
        <v>0</v>
      </c>
      <c r="F10" s="314">
        <v>0</v>
      </c>
      <c r="G10" s="358">
        <v>0</v>
      </c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>
        <v>0</v>
      </c>
      <c r="C11" s="358">
        <v>0</v>
      </c>
      <c r="D11" s="314">
        <v>0</v>
      </c>
      <c r="E11" s="358">
        <v>0</v>
      </c>
      <c r="F11" s="314">
        <v>0</v>
      </c>
      <c r="G11" s="358">
        <v>0</v>
      </c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>
        <v>0</v>
      </c>
      <c r="C12" s="358">
        <v>0</v>
      </c>
      <c r="D12" s="314">
        <v>0</v>
      </c>
      <c r="E12" s="358">
        <v>0</v>
      </c>
      <c r="F12" s="314">
        <v>0</v>
      </c>
      <c r="G12" s="358">
        <v>0</v>
      </c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26" s="77" customFormat="1" ht="15" customHeight="1" x14ac:dyDescent="0.15">
      <c r="A51" s="529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G12" sqref="G12"/>
      <pageMargins left="0.59055118110236227" right="0.19685039370078741" top="0.59055118110236227" bottom="0.39370078740157483" header="0" footer="0"/>
      <printOptions horizontalCentered="1"/>
      <pageSetup paperSize="9" scale="73" orientation="portrait" r:id="rId1"/>
      <headerFooter alignWithMargins="0"/>
    </customSheetView>
  </customSheetViews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S13" sqref="S13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8" t="s">
        <v>448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 x14ac:dyDescent="0.15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3" customFormat="1" ht="15" customHeight="1" x14ac:dyDescent="0.15">
      <c r="A3" s="529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>
        <v>1</v>
      </c>
      <c r="S10" s="358">
        <v>2</v>
      </c>
      <c r="T10" s="314">
        <v>2</v>
      </c>
      <c r="U10" s="358"/>
      <c r="V10" s="314"/>
      <c r="W10" s="358"/>
      <c r="X10" s="314"/>
      <c r="Y10" s="358"/>
      <c r="Z10" s="225">
        <f t="shared" si="0"/>
        <v>3</v>
      </c>
      <c r="AA10" s="225">
        <f t="shared" si="0"/>
        <v>2</v>
      </c>
      <c r="AB10" s="225">
        <f t="shared" si="1"/>
        <v>5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>
        <v>2</v>
      </c>
      <c r="R11" s="314">
        <v>1</v>
      </c>
      <c r="S11" s="358">
        <v>1</v>
      </c>
      <c r="T11" s="314">
        <v>2</v>
      </c>
      <c r="U11" s="358"/>
      <c r="V11" s="314"/>
      <c r="W11" s="358"/>
      <c r="X11" s="314"/>
      <c r="Y11" s="358"/>
      <c r="Z11" s="225">
        <f t="shared" si="0"/>
        <v>3</v>
      </c>
      <c r="AA11" s="225">
        <f t="shared" si="0"/>
        <v>3</v>
      </c>
      <c r="AB11" s="225">
        <f t="shared" si="1"/>
        <v>6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>
        <v>1</v>
      </c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3</v>
      </c>
      <c r="R48" s="226">
        <f t="shared" si="2"/>
        <v>2</v>
      </c>
      <c r="S48" s="226">
        <f t="shared" si="2"/>
        <v>3</v>
      </c>
      <c r="T48" s="226">
        <f t="shared" si="2"/>
        <v>4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6</v>
      </c>
      <c r="AA48" s="226">
        <f t="shared" si="2"/>
        <v>6</v>
      </c>
      <c r="AB48" s="226">
        <f>Z48+AA48</f>
        <v>12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3" customFormat="1" ht="15" customHeight="1" x14ac:dyDescent="0.15">
      <c r="A51" s="529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customSheetViews>
    <customSheetView guid="{6595ED6F-2BEF-47A5-A1F1-34D9597A6097}" showGridLines="0" fitToPage="1">
      <pane xSplit="1" ySplit="3" topLeftCell="B4" activePane="bottomRight" state="frozen"/>
      <selection pane="bottomRight" activeCell="S13" sqref="S13"/>
      <pageMargins left="0.19685039370078741" right="0.19685039370078741" top="0.59055118110236227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FR</cp:lastModifiedBy>
  <cp:lastPrinted>2020-03-09T12:49:31Z</cp:lastPrinted>
  <dcterms:created xsi:type="dcterms:W3CDTF">2012-02-27T12:23:18Z</dcterms:created>
  <dcterms:modified xsi:type="dcterms:W3CDTF">2020-04-30T10:33:05Z</dcterms:modified>
</cp:coreProperties>
</file>